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3136" windowHeight="144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8" l="1"/>
  <c r="D16" i="8"/>
  <c r="D29" i="8"/>
  <c r="E308" i="5" l="1"/>
  <c r="E87" i="5" l="1"/>
  <c r="L1478" i="9" l="1"/>
  <c r="J1478" i="9"/>
  <c r="F348" i="9"/>
  <c r="F347" i="9"/>
  <c r="F346" i="9"/>
  <c r="F345" i="9"/>
  <c r="F344" i="9"/>
  <c r="F343" i="9"/>
  <c r="F342" i="9"/>
  <c r="M341" i="9"/>
  <c r="F341" i="9" s="1"/>
  <c r="B341" i="9" s="1"/>
  <c r="L341" i="9"/>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H330" i="9"/>
  <c r="G330" i="9"/>
  <c r="F330" i="9"/>
  <c r="H329" i="9"/>
  <c r="G329" i="9"/>
  <c r="E329" i="9" s="1"/>
  <c r="B329" i="9" s="1"/>
  <c r="F329" i="9"/>
  <c r="H328" i="9"/>
  <c r="E328" i="9" s="1"/>
  <c r="B328" i="9" s="1"/>
  <c r="G328" i="9"/>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E320" i="9" s="1"/>
  <c r="B320" i="9" s="1"/>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L289" i="9"/>
  <c r="F289" i="9" s="1"/>
  <c r="B289" i="9" s="1"/>
  <c r="E289" i="9"/>
  <c r="M288" i="9"/>
  <c r="L288" i="9"/>
  <c r="F288" i="9" s="1"/>
  <c r="E288" i="9"/>
  <c r="B288" i="9"/>
  <c r="M287" i="9"/>
  <c r="F287" i="9" s="1"/>
  <c r="L287" i="9"/>
  <c r="E287" i="9"/>
  <c r="B287" i="9" s="1"/>
  <c r="M286" i="9"/>
  <c r="L286" i="9"/>
  <c r="F286" i="9"/>
  <c r="E286" i="9"/>
  <c r="B286" i="9" s="1"/>
  <c r="M285" i="9"/>
  <c r="L285" i="9"/>
  <c r="F285" i="9" s="1"/>
  <c r="B285" i="9" s="1"/>
  <c r="E285" i="9"/>
  <c r="M284" i="9"/>
  <c r="L284" i="9"/>
  <c r="E284" i="9"/>
  <c r="M283" i="9"/>
  <c r="F283" i="9" s="1"/>
  <c r="L283" i="9"/>
  <c r="E283" i="9"/>
  <c r="M282" i="9"/>
  <c r="L282" i="9"/>
  <c r="F282" i="9"/>
  <c r="E282" i="9"/>
  <c r="M281" i="9"/>
  <c r="L281" i="9"/>
  <c r="F281" i="9" s="1"/>
  <c r="B281" i="9" s="1"/>
  <c r="E281" i="9"/>
  <c r="M280" i="9"/>
  <c r="L280" i="9"/>
  <c r="F280" i="9" s="1"/>
  <c r="E280" i="9"/>
  <c r="B280" i="9"/>
  <c r="M279" i="9"/>
  <c r="F279" i="9" s="1"/>
  <c r="L279" i="9"/>
  <c r="E279" i="9"/>
  <c r="B279" i="9" s="1"/>
  <c r="M278" i="9"/>
  <c r="L278" i="9"/>
  <c r="F278" i="9"/>
  <c r="E278" i="9"/>
  <c r="B278" i="9" s="1"/>
  <c r="M277" i="9"/>
  <c r="L277" i="9"/>
  <c r="F277" i="9" s="1"/>
  <c r="B277" i="9" s="1"/>
  <c r="E277" i="9"/>
  <c r="M276" i="9"/>
  <c r="L276" i="9"/>
  <c r="E276" i="9"/>
  <c r="M275" i="9"/>
  <c r="F275" i="9" s="1"/>
  <c r="L275" i="9"/>
  <c r="E275" i="9"/>
  <c r="M274" i="9"/>
  <c r="L274" i="9"/>
  <c r="F274" i="9"/>
  <c r="E274" i="9"/>
  <c r="M273" i="9"/>
  <c r="L273" i="9"/>
  <c r="F273" i="9" s="1"/>
  <c r="B273" i="9" s="1"/>
  <c r="E273" i="9"/>
  <c r="M272" i="9"/>
  <c r="L272" i="9"/>
  <c r="E272" i="9"/>
  <c r="M271" i="9"/>
  <c r="F271" i="9" s="1"/>
  <c r="L271" i="9"/>
  <c r="E271" i="9"/>
  <c r="B271" i="9" s="1"/>
  <c r="M270" i="9"/>
  <c r="L270" i="9"/>
  <c r="F270" i="9"/>
  <c r="E270" i="9"/>
  <c r="B270" i="9" s="1"/>
  <c r="M269" i="9"/>
  <c r="L269" i="9"/>
  <c r="F269" i="9" s="1"/>
  <c r="B269" i="9" s="1"/>
  <c r="E269" i="9"/>
  <c r="M268" i="9"/>
  <c r="L268" i="9"/>
  <c r="E268" i="9"/>
  <c r="M267" i="9"/>
  <c r="F267" i="9" s="1"/>
  <c r="L267" i="9"/>
  <c r="E267" i="9"/>
  <c r="M266" i="9"/>
  <c r="L266" i="9"/>
  <c r="F266" i="9"/>
  <c r="E266" i="9"/>
  <c r="M265" i="9"/>
  <c r="L265" i="9"/>
  <c r="F265" i="9" s="1"/>
  <c r="B265" i="9" s="1"/>
  <c r="E265" i="9"/>
  <c r="M264" i="9"/>
  <c r="L264" i="9"/>
  <c r="E264" i="9"/>
  <c r="M263" i="9"/>
  <c r="F263" i="9" s="1"/>
  <c r="L263" i="9"/>
  <c r="E263" i="9"/>
  <c r="B263" i="9" s="1"/>
  <c r="M262" i="9"/>
  <c r="L262" i="9"/>
  <c r="F262" i="9"/>
  <c r="E262" i="9"/>
  <c r="B262" i="9" s="1"/>
  <c r="M261" i="9"/>
  <c r="L261" i="9"/>
  <c r="F261" i="9" s="1"/>
  <c r="B261" i="9" s="1"/>
  <c r="E261" i="9"/>
  <c r="M260" i="9"/>
  <c r="L260" i="9"/>
  <c r="E260" i="9"/>
  <c r="M259" i="9"/>
  <c r="F259" i="9" s="1"/>
  <c r="L259" i="9"/>
  <c r="E259" i="9"/>
  <c r="B259" i="9" s="1"/>
  <c r="M258" i="9"/>
  <c r="L258" i="9"/>
  <c r="F258" i="9"/>
  <c r="E258" i="9"/>
  <c r="M257" i="9"/>
  <c r="L257" i="9"/>
  <c r="F257" i="9" s="1"/>
  <c r="B257" i="9" s="1"/>
  <c r="E257" i="9"/>
  <c r="M256" i="9"/>
  <c r="L256" i="9"/>
  <c r="E256" i="9"/>
  <c r="M255" i="9"/>
  <c r="F255" i="9" s="1"/>
  <c r="L255" i="9"/>
  <c r="E255" i="9"/>
  <c r="B255" i="9" s="1"/>
  <c r="M254" i="9"/>
  <c r="L254" i="9"/>
  <c r="F254" i="9"/>
  <c r="E254" i="9"/>
  <c r="M253" i="9"/>
  <c r="L253" i="9"/>
  <c r="F253" i="9" s="1"/>
  <c r="B253" i="9" s="1"/>
  <c r="E253" i="9"/>
  <c r="M252" i="9"/>
  <c r="L252" i="9"/>
  <c r="E252" i="9"/>
  <c r="M251" i="9"/>
  <c r="F251" i="9" s="1"/>
  <c r="L251" i="9"/>
  <c r="E251" i="9"/>
  <c r="B251" i="9" s="1"/>
  <c r="M250" i="9"/>
  <c r="L250" i="9"/>
  <c r="F250" i="9"/>
  <c r="E250" i="9"/>
  <c r="M249" i="9"/>
  <c r="L249" i="9"/>
  <c r="F249" i="9" s="1"/>
  <c r="B249" i="9" s="1"/>
  <c r="E249" i="9"/>
  <c r="M248" i="9"/>
  <c r="L248" i="9"/>
  <c r="E248" i="9"/>
  <c r="M247" i="9"/>
  <c r="F247" i="9" s="1"/>
  <c r="L247" i="9"/>
  <c r="E247" i="9"/>
  <c r="M246" i="9"/>
  <c r="L246" i="9"/>
  <c r="F246" i="9"/>
  <c r="E246" i="9"/>
  <c r="M245" i="9"/>
  <c r="L245" i="9"/>
  <c r="F245" i="9" s="1"/>
  <c r="B245" i="9" s="1"/>
  <c r="E245" i="9"/>
  <c r="M244" i="9"/>
  <c r="L244" i="9"/>
  <c r="E244" i="9"/>
  <c r="M243" i="9"/>
  <c r="F243" i="9" s="1"/>
  <c r="L243" i="9"/>
  <c r="E243" i="9"/>
  <c r="B243" i="9" s="1"/>
  <c r="M242" i="9"/>
  <c r="L242" i="9"/>
  <c r="F242" i="9"/>
  <c r="E242" i="9"/>
  <c r="M241" i="9"/>
  <c r="L241" i="9"/>
  <c r="F241" i="9" s="1"/>
  <c r="B241" i="9" s="1"/>
  <c r="E241" i="9"/>
  <c r="M240" i="9"/>
  <c r="L240" i="9"/>
  <c r="E240" i="9"/>
  <c r="M239" i="9"/>
  <c r="F239" i="9" s="1"/>
  <c r="L239" i="9"/>
  <c r="E239" i="9"/>
  <c r="B239" i="9" s="1"/>
  <c r="M238" i="9"/>
  <c r="L238" i="9"/>
  <c r="F238" i="9"/>
  <c r="E238" i="9"/>
  <c r="M237" i="9"/>
  <c r="L237" i="9"/>
  <c r="E237" i="9"/>
  <c r="M236" i="9"/>
  <c r="L236" i="9"/>
  <c r="E236" i="9"/>
  <c r="M235" i="9"/>
  <c r="F235" i="9" s="1"/>
  <c r="L235" i="9"/>
  <c r="E235" i="9"/>
  <c r="B235" i="9" s="1"/>
  <c r="M234" i="9"/>
  <c r="L234" i="9"/>
  <c r="F234" i="9"/>
  <c r="E234" i="9"/>
  <c r="M233" i="9"/>
  <c r="L233" i="9"/>
  <c r="F233" i="9" s="1"/>
  <c r="B233" i="9" s="1"/>
  <c r="E233" i="9"/>
  <c r="M232" i="9"/>
  <c r="L232" i="9"/>
  <c r="E232" i="9"/>
  <c r="M231" i="9"/>
  <c r="F231" i="9" s="1"/>
  <c r="L231" i="9"/>
  <c r="E231" i="9"/>
  <c r="B231" i="9" s="1"/>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F164" i="9"/>
  <c r="H163" i="9"/>
  <c r="G163" i="9"/>
  <c r="F163" i="9"/>
  <c r="E163" i="9"/>
  <c r="B163" i="9" s="1"/>
  <c r="H162" i="9"/>
  <c r="G162" i="9"/>
  <c r="F162" i="9"/>
  <c r="E162" i="9"/>
  <c r="H161" i="9"/>
  <c r="G161" i="9"/>
  <c r="E161" i="9" s="1"/>
  <c r="B161" i="9" s="1"/>
  <c r="F161" i="9"/>
  <c r="H160" i="9"/>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H153" i="9"/>
  <c r="G153" i="9"/>
  <c r="E153" i="9" s="1"/>
  <c r="B153" i="9" s="1"/>
  <c r="F153" i="9"/>
  <c r="H152" i="9"/>
  <c r="G152" i="9"/>
  <c r="F152" i="9"/>
  <c r="H151" i="9"/>
  <c r="G151" i="9"/>
  <c r="F151" i="9"/>
  <c r="E151" i="9"/>
  <c r="B151" i="9" s="1"/>
  <c r="H150" i="9"/>
  <c r="G150" i="9"/>
  <c r="F150" i="9"/>
  <c r="E150" i="9"/>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G144" i="9"/>
  <c r="F144" i="9"/>
  <c r="H143" i="9"/>
  <c r="G143" i="9"/>
  <c r="F143" i="9"/>
  <c r="E143" i="9"/>
  <c r="B143" i="9" s="1"/>
  <c r="H142" i="9"/>
  <c r="G142" i="9"/>
  <c r="F142" i="9"/>
  <c r="E142" i="9"/>
  <c r="H141" i="9"/>
  <c r="G141" i="9"/>
  <c r="E141" i="9" s="1"/>
  <c r="B141" i="9" s="1"/>
  <c r="F141" i="9"/>
  <c r="H140" i="9"/>
  <c r="G140" i="9"/>
  <c r="E140" i="9" s="1"/>
  <c r="B140" i="9" s="1"/>
  <c r="F140" i="9"/>
  <c r="H139" i="9"/>
  <c r="G139" i="9"/>
  <c r="F139" i="9"/>
  <c r="E139" i="9"/>
  <c r="B139" i="9" s="1"/>
  <c r="H138" i="9"/>
  <c r="G138" i="9"/>
  <c r="F138" i="9"/>
  <c r="E138" i="9"/>
  <c r="H137" i="9"/>
  <c r="G137" i="9"/>
  <c r="E137" i="9" s="1"/>
  <c r="B137" i="9" s="1"/>
  <c r="F137" i="9"/>
  <c r="H136" i="9"/>
  <c r="G136" i="9"/>
  <c r="F136" i="9"/>
  <c r="H135" i="9"/>
  <c r="G135" i="9"/>
  <c r="F135" i="9"/>
  <c r="E135" i="9"/>
  <c r="B135" i="9" s="1"/>
  <c r="H134" i="9"/>
  <c r="G134" i="9"/>
  <c r="F134" i="9"/>
  <c r="E134" i="9"/>
  <c r="H133" i="9"/>
  <c r="G133" i="9"/>
  <c r="E133" i="9" s="1"/>
  <c r="B133" i="9" s="1"/>
  <c r="F133" i="9"/>
  <c r="H132" i="9"/>
  <c r="G132" i="9"/>
  <c r="F132" i="9"/>
  <c r="H131" i="9"/>
  <c r="G131" i="9"/>
  <c r="F131" i="9"/>
  <c r="E131" i="9"/>
  <c r="B131" i="9" s="1"/>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F89" i="9"/>
  <c r="H88" i="9"/>
  <c r="G88" i="9"/>
  <c r="F88" i="9"/>
  <c r="H87" i="9"/>
  <c r="E87" i="9" s="1"/>
  <c r="B87" i="9" s="1"/>
  <c r="G87" i="9"/>
  <c r="F87" i="9"/>
  <c r="H86" i="9"/>
  <c r="G86" i="9"/>
  <c r="F86" i="9"/>
  <c r="E86" i="9"/>
  <c r="B86" i="9" s="1"/>
  <c r="H85" i="9"/>
  <c r="G85" i="9"/>
  <c r="F85" i="9"/>
  <c r="E85" i="9"/>
  <c r="B85" i="9" s="1"/>
  <c r="H84" i="9"/>
  <c r="G84" i="9"/>
  <c r="F84" i="9"/>
  <c r="H83" i="9"/>
  <c r="E83" i="9" s="1"/>
  <c r="B83" i="9" s="1"/>
  <c r="G83" i="9"/>
  <c r="F83" i="9"/>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F24" i="9"/>
  <c r="F4" i="9"/>
  <c r="O3" i="9"/>
  <c r="G296" i="9" s="1"/>
  <c r="E296" i="9" s="1"/>
  <c r="B296" i="9" s="1"/>
  <c r="I3" i="9"/>
  <c r="H3" i="9"/>
  <c r="G3" i="9"/>
  <c r="D104" i="8"/>
  <c r="D97" i="8"/>
  <c r="D92" i="8"/>
  <c r="D87" i="8"/>
  <c r="D82" i="8"/>
  <c r="D77" i="8"/>
  <c r="D72" i="8"/>
  <c r="D67" i="8"/>
  <c r="D62" i="8"/>
  <c r="D57" i="8"/>
  <c r="D52" i="8"/>
  <c r="D51" i="8" s="1"/>
  <c r="D46" i="8"/>
  <c r="D45" i="8" s="1"/>
  <c r="D37" i="8"/>
  <c r="D27" i="8"/>
  <c r="D25" i="8" s="1"/>
  <c r="D18" i="8"/>
  <c r="D8" i="8"/>
  <c r="D6" i="8" s="1"/>
  <c r="C1583" i="1" s="1"/>
  <c r="H1583" i="1" s="1"/>
  <c r="E44" i="7"/>
  <c r="D44" i="7"/>
  <c r="E39" i="7"/>
  <c r="E38" i="7" s="1"/>
  <c r="D39" i="7"/>
  <c r="D38" i="7" s="1"/>
  <c r="E30" i="7"/>
  <c r="D30" i="7"/>
  <c r="D22" i="7" s="1"/>
  <c r="E23" i="7"/>
  <c r="E22" i="7"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E255" i="5" s="1"/>
  <c r="D1259" i="1" s="1"/>
  <c r="G1259" i="1"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1017" i="1" s="1"/>
  <c r="G1017" i="1"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D597" i="4" s="1"/>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E488" i="4"/>
  <c r="D488" i="4"/>
  <c r="F488" i="4" s="1"/>
  <c r="F487" i="4"/>
  <c r="F486" i="4"/>
  <c r="F485" i="4"/>
  <c r="E485" i="4"/>
  <c r="D485" i="4"/>
  <c r="F484" i="4"/>
  <c r="F483" i="4"/>
  <c r="F482" i="4"/>
  <c r="F481" i="4"/>
  <c r="E480" i="4"/>
  <c r="E479" i="4" s="1"/>
  <c r="D480" i="4"/>
  <c r="D479" i="4" s="1"/>
  <c r="F479" i="4" s="1"/>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E639" i="4" s="1"/>
  <c r="D432" i="4"/>
  <c r="D431" i="4" s="1"/>
  <c r="F428" i="4"/>
  <c r="E428" i="4"/>
  <c r="D428" i="4"/>
  <c r="E427" i="4"/>
  <c r="D427" i="4"/>
  <c r="D648" i="4" s="1"/>
  <c r="E426" i="4"/>
  <c r="D426" i="4"/>
  <c r="D647" i="4" s="1"/>
  <c r="F647"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E360" i="4" s="1"/>
  <c r="D362" i="4"/>
  <c r="D361"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69" i="1" s="1"/>
  <c r="G269" i="1" s="1"/>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F154" i="4"/>
  <c r="E154" i="4"/>
  <c r="E153" i="4" s="1"/>
  <c r="D149" i="1" s="1"/>
  <c r="G149" i="1"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5" i="4" s="1"/>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9" i="4" s="1"/>
  <c r="E49"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I40"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2" i="1"/>
  <c r="C1682" i="1"/>
  <c r="G1682" i="1" s="1"/>
  <c r="C1681" i="1"/>
  <c r="H1681" i="1" s="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G1648" i="1"/>
  <c r="C1648" i="1"/>
  <c r="H1648" i="1" s="1"/>
  <c r="G1647" i="1"/>
  <c r="C1647" i="1"/>
  <c r="H1647" i="1" s="1"/>
  <c r="H1646" i="1"/>
  <c r="C1646" i="1"/>
  <c r="G1646" i="1" s="1"/>
  <c r="H1645" i="1"/>
  <c r="G1645" i="1"/>
  <c r="C1645" i="1"/>
  <c r="H1644" i="1"/>
  <c r="G1644" i="1"/>
  <c r="C1644" i="1"/>
  <c r="G1643" i="1"/>
  <c r="C1643" i="1"/>
  <c r="H1643" i="1" s="1"/>
  <c r="H1642" i="1"/>
  <c r="C1642" i="1"/>
  <c r="G1642" i="1" s="1"/>
  <c r="H1641" i="1"/>
  <c r="G1641" i="1"/>
  <c r="C1641" i="1"/>
  <c r="G1640" i="1"/>
  <c r="C1640" i="1"/>
  <c r="H1640" i="1" s="1"/>
  <c r="G1639" i="1"/>
  <c r="C1639" i="1"/>
  <c r="H1639" i="1" s="1"/>
  <c r="H1638" i="1"/>
  <c r="C1638" i="1"/>
  <c r="G1638" i="1" s="1"/>
  <c r="H1637" i="1"/>
  <c r="G1637" i="1"/>
  <c r="C1637" i="1"/>
  <c r="H1636" i="1"/>
  <c r="G1636" i="1"/>
  <c r="C1636" i="1"/>
  <c r="G1635" i="1"/>
  <c r="C1635" i="1"/>
  <c r="H1635" i="1" s="1"/>
  <c r="H1634" i="1"/>
  <c r="C1634" i="1"/>
  <c r="G1634" i="1" s="1"/>
  <c r="H1633" i="1"/>
  <c r="G1633" i="1"/>
  <c r="C1633" i="1"/>
  <c r="G1632" i="1"/>
  <c r="C1632" i="1"/>
  <c r="H1632" i="1" s="1"/>
  <c r="G1631" i="1"/>
  <c r="C1631" i="1"/>
  <c r="H1631" i="1" s="1"/>
  <c r="H1630" i="1"/>
  <c r="C1630" i="1"/>
  <c r="G1630" i="1" s="1"/>
  <c r="H1629" i="1"/>
  <c r="G1629" i="1"/>
  <c r="C1629" i="1"/>
  <c r="H1628" i="1"/>
  <c r="G1628" i="1"/>
  <c r="C1628" i="1"/>
  <c r="G1627" i="1"/>
  <c r="C1627" i="1"/>
  <c r="H1627" i="1" s="1"/>
  <c r="H1626" i="1"/>
  <c r="C1626" i="1"/>
  <c r="G1626" i="1" s="1"/>
  <c r="H1625" i="1"/>
  <c r="G1625" i="1"/>
  <c r="C1625" i="1"/>
  <c r="G1624" i="1"/>
  <c r="C1624" i="1"/>
  <c r="H1624" i="1" s="1"/>
  <c r="G1623" i="1"/>
  <c r="C1623" i="1"/>
  <c r="H1623" i="1" s="1"/>
  <c r="H1622" i="1"/>
  <c r="C1622" i="1"/>
  <c r="G1622" i="1" s="1"/>
  <c r="C1620" i="1"/>
  <c r="H1620" i="1" s="1"/>
  <c r="C1619" i="1"/>
  <c r="H1619" i="1" s="1"/>
  <c r="C1618" i="1"/>
  <c r="G1618" i="1" s="1"/>
  <c r="H1617" i="1"/>
  <c r="G1617" i="1"/>
  <c r="C1617" i="1"/>
  <c r="H1616" i="1"/>
  <c r="C1616" i="1"/>
  <c r="G1616" i="1" s="1"/>
  <c r="C1615" i="1"/>
  <c r="H1615" i="1" s="1"/>
  <c r="C1614" i="1"/>
  <c r="G1614" i="1" s="1"/>
  <c r="H1613" i="1"/>
  <c r="G1613" i="1"/>
  <c r="C1613" i="1"/>
  <c r="C1612" i="1"/>
  <c r="H1612" i="1" s="1"/>
  <c r="C1611" i="1"/>
  <c r="H1611" i="1" s="1"/>
  <c r="C1610" i="1"/>
  <c r="G1610" i="1" s="1"/>
  <c r="H1609" i="1"/>
  <c r="G1609" i="1"/>
  <c r="C1609" i="1"/>
  <c r="H1608" i="1"/>
  <c r="C1608" i="1"/>
  <c r="G1608" i="1" s="1"/>
  <c r="C1607" i="1"/>
  <c r="H1607" i="1" s="1"/>
  <c r="C1606" i="1"/>
  <c r="G1606" i="1" s="1"/>
  <c r="C1605" i="1"/>
  <c r="G1605" i="1" s="1"/>
  <c r="C1604" i="1"/>
  <c r="H1604" i="1" s="1"/>
  <c r="C1603" i="1"/>
  <c r="H1603" i="1" s="1"/>
  <c r="C1602" i="1"/>
  <c r="G1602" i="1" s="1"/>
  <c r="H1601" i="1"/>
  <c r="G1601" i="1"/>
  <c r="C1601" i="1"/>
  <c r="H1600" i="1"/>
  <c r="C1600" i="1"/>
  <c r="G1600" i="1" s="1"/>
  <c r="C1599" i="1"/>
  <c r="H1599" i="1" s="1"/>
  <c r="C1598" i="1"/>
  <c r="G1598" i="1" s="1"/>
  <c r="H1597" i="1"/>
  <c r="G1597" i="1"/>
  <c r="C1597" i="1"/>
  <c r="C1596" i="1"/>
  <c r="H1596" i="1" s="1"/>
  <c r="C1595" i="1"/>
  <c r="H1595" i="1" s="1"/>
  <c r="C1594" i="1"/>
  <c r="G1594" i="1" s="1"/>
  <c r="C1593" i="1"/>
  <c r="H1593" i="1" s="1"/>
  <c r="H1592" i="1"/>
  <c r="C1592" i="1"/>
  <c r="G1592" i="1" s="1"/>
  <c r="C1591" i="1"/>
  <c r="H1591" i="1" s="1"/>
  <c r="C1590" i="1"/>
  <c r="G1590" i="1" s="1"/>
  <c r="H1589" i="1"/>
  <c r="G1589" i="1"/>
  <c r="C1589" i="1"/>
  <c r="C1588" i="1"/>
  <c r="H1588" i="1" s="1"/>
  <c r="C1587" i="1"/>
  <c r="H1587" i="1" s="1"/>
  <c r="C1586" i="1"/>
  <c r="G1586" i="1" s="1"/>
  <c r="H1584" i="1"/>
  <c r="C1584" i="1"/>
  <c r="G1584" i="1" s="1"/>
  <c r="C1582" i="1"/>
  <c r="D1581" i="1"/>
  <c r="C1581" i="1"/>
  <c r="D1580" i="1"/>
  <c r="C1580" i="1"/>
  <c r="J1580" i="1" s="1"/>
  <c r="D1579" i="1"/>
  <c r="G1579" i="1" s="1"/>
  <c r="C1579" i="1"/>
  <c r="G1578" i="1"/>
  <c r="D1578" i="1"/>
  <c r="C1578" i="1"/>
  <c r="J1578" i="1" s="1"/>
  <c r="G1577" i="1"/>
  <c r="D1577" i="1"/>
  <c r="C1577" i="1"/>
  <c r="H1577" i="1" s="1"/>
  <c r="D1576" i="1"/>
  <c r="C1576" i="1"/>
  <c r="D1575" i="1"/>
  <c r="C1575" i="1"/>
  <c r="J1575" i="1" s="1"/>
  <c r="D1574" i="1"/>
  <c r="G1574" i="1" s="1"/>
  <c r="C1574" i="1"/>
  <c r="D1573" i="1"/>
  <c r="C1573" i="1"/>
  <c r="G1572" i="1"/>
  <c r="D1572" i="1"/>
  <c r="C1572" i="1"/>
  <c r="H1572" i="1" s="1"/>
  <c r="C1571" i="1"/>
  <c r="D1570" i="1"/>
  <c r="C1570" i="1"/>
  <c r="D1569" i="1"/>
  <c r="C1569" i="1"/>
  <c r="J1569" i="1" s="1"/>
  <c r="D1568" i="1"/>
  <c r="G1568" i="1" s="1"/>
  <c r="C1568" i="1"/>
  <c r="G1567" i="1"/>
  <c r="D1567" i="1"/>
  <c r="C1567" i="1"/>
  <c r="J1567" i="1" s="1"/>
  <c r="D1566" i="1"/>
  <c r="C1566" i="1"/>
  <c r="D1565" i="1"/>
  <c r="J1565" i="1" s="1"/>
  <c r="C1565" i="1"/>
  <c r="H1564" i="1"/>
  <c r="D1564" i="1"/>
  <c r="J1564" i="1" s="1"/>
  <c r="C1564" i="1"/>
  <c r="G1564" i="1" s="1"/>
  <c r="I1564" i="1" s="1"/>
  <c r="H1563" i="1"/>
  <c r="D1563" i="1"/>
  <c r="C1563" i="1"/>
  <c r="G1563" i="1" s="1"/>
  <c r="D1562" i="1"/>
  <c r="J1562" i="1" s="1"/>
  <c r="C1562" i="1"/>
  <c r="H1561" i="1"/>
  <c r="D1561" i="1"/>
  <c r="J1561" i="1" s="1"/>
  <c r="C1561" i="1"/>
  <c r="G1561" i="1" s="1"/>
  <c r="I1561" i="1" s="1"/>
  <c r="D1560" i="1"/>
  <c r="J1560" i="1" s="1"/>
  <c r="C1560" i="1"/>
  <c r="H1559" i="1"/>
  <c r="D1559" i="1"/>
  <c r="J1559" i="1" s="1"/>
  <c r="C1559" i="1"/>
  <c r="G1559" i="1" s="1"/>
  <c r="I1559" i="1" s="1"/>
  <c r="D1558" i="1"/>
  <c r="J1558" i="1" s="1"/>
  <c r="C1558" i="1"/>
  <c r="H1557" i="1"/>
  <c r="D1557" i="1"/>
  <c r="J1557" i="1" s="1"/>
  <c r="C1557" i="1"/>
  <c r="G1557" i="1" s="1"/>
  <c r="I1557" i="1" s="1"/>
  <c r="H1556" i="1"/>
  <c r="D1556" i="1"/>
  <c r="C1556" i="1"/>
  <c r="G1556" i="1" s="1"/>
  <c r="H1555" i="1"/>
  <c r="D1555" i="1"/>
  <c r="C1555" i="1"/>
  <c r="G1555" i="1" s="1"/>
  <c r="D1554" i="1"/>
  <c r="J1554" i="1" s="1"/>
  <c r="C1554" i="1"/>
  <c r="H1553" i="1"/>
  <c r="D1553" i="1"/>
  <c r="J1553" i="1" s="1"/>
  <c r="C1553" i="1"/>
  <c r="G1553" i="1" s="1"/>
  <c r="I1553" i="1" s="1"/>
  <c r="D1552" i="1"/>
  <c r="J1552" i="1" s="1"/>
  <c r="C1552" i="1"/>
  <c r="H1551" i="1"/>
  <c r="D1551" i="1"/>
  <c r="J1551" i="1" s="1"/>
  <c r="C1551" i="1"/>
  <c r="G1551" i="1" s="1"/>
  <c r="I1551" i="1" s="1"/>
  <c r="D1550" i="1"/>
  <c r="J1550" i="1" s="1"/>
  <c r="C1550" i="1"/>
  <c r="H1549" i="1"/>
  <c r="D1549" i="1"/>
  <c r="J1549" i="1" s="1"/>
  <c r="C1549" i="1"/>
  <c r="G1549" i="1" s="1"/>
  <c r="I1549" i="1" s="1"/>
  <c r="D1548" i="1"/>
  <c r="J1548" i="1" s="1"/>
  <c r="C1548" i="1"/>
  <c r="G1547" i="1"/>
  <c r="D1547" i="1"/>
  <c r="C1547" i="1"/>
  <c r="J1547" i="1" s="1"/>
  <c r="D1546" i="1"/>
  <c r="C1546" i="1"/>
  <c r="H1546" i="1" s="1"/>
  <c r="G1545" i="1"/>
  <c r="D1545" i="1"/>
  <c r="C1545" i="1"/>
  <c r="J1545" i="1" s="1"/>
  <c r="D1544" i="1"/>
  <c r="C1544" i="1"/>
  <c r="H1544" i="1" s="1"/>
  <c r="G1543" i="1"/>
  <c r="D1543" i="1"/>
  <c r="C1543" i="1"/>
  <c r="J1543" i="1" s="1"/>
  <c r="D1542" i="1"/>
  <c r="C1542" i="1"/>
  <c r="H1542" i="1" s="1"/>
  <c r="G1541" i="1"/>
  <c r="D1541" i="1"/>
  <c r="C1541" i="1"/>
  <c r="J1541" i="1" s="1"/>
  <c r="G1540" i="1"/>
  <c r="D1540" i="1"/>
  <c r="C1540" i="1"/>
  <c r="H1540" i="1" s="1"/>
  <c r="G1539" i="1"/>
  <c r="D1539" i="1"/>
  <c r="C1539" i="1"/>
  <c r="H1539" i="1" s="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D1525" i="1"/>
  <c r="G1524" i="1"/>
  <c r="D1524" i="1"/>
  <c r="C1524" i="1"/>
  <c r="H1524" i="1" s="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G1513" i="1"/>
  <c r="D1513" i="1"/>
  <c r="C1513" i="1"/>
  <c r="H1513" i="1" s="1"/>
  <c r="G1512" i="1"/>
  <c r="D1512" i="1"/>
  <c r="C1512" i="1"/>
  <c r="H1512" i="1" s="1"/>
  <c r="D1511" i="1"/>
  <c r="G1511" i="1" s="1"/>
  <c r="C1511" i="1"/>
  <c r="D1510" i="1"/>
  <c r="G1509" i="1"/>
  <c r="D1509" i="1"/>
  <c r="C1509" i="1"/>
  <c r="H1509" i="1" s="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G1485" i="1"/>
  <c r="D1485" i="1"/>
  <c r="C1485" i="1"/>
  <c r="H1485" i="1" s="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D1400" i="1"/>
  <c r="C1400" i="1"/>
  <c r="G1400" i="1" s="1"/>
  <c r="D1399" i="1"/>
  <c r="C1399" i="1"/>
  <c r="D1398" i="1"/>
  <c r="C1398" i="1"/>
  <c r="G1398" i="1" s="1"/>
  <c r="G1397" i="1"/>
  <c r="D1397" i="1"/>
  <c r="C1397" i="1"/>
  <c r="D1396" i="1"/>
  <c r="C1396" i="1"/>
  <c r="D1395" i="1"/>
  <c r="C1395" i="1"/>
  <c r="D1394" i="1"/>
  <c r="C1394" i="1"/>
  <c r="D1393" i="1"/>
  <c r="C1393" i="1"/>
  <c r="D1392" i="1"/>
  <c r="C1392" i="1"/>
  <c r="D1391" i="1"/>
  <c r="C1391" i="1"/>
  <c r="D1390" i="1"/>
  <c r="G1390" i="1" s="1"/>
  <c r="C1390" i="1"/>
  <c r="D1389" i="1"/>
  <c r="C1389" i="1"/>
  <c r="G1388" i="1"/>
  <c r="D1388" i="1"/>
  <c r="C1388" i="1"/>
  <c r="H1388" i="1" s="1"/>
  <c r="G1387" i="1"/>
  <c r="D1387" i="1"/>
  <c r="C1387" i="1"/>
  <c r="D1386" i="1"/>
  <c r="G1386" i="1" s="1"/>
  <c r="C1386" i="1"/>
  <c r="D1385" i="1"/>
  <c r="C1385" i="1"/>
  <c r="D1384" i="1"/>
  <c r="C1384" i="1"/>
  <c r="D1383" i="1"/>
  <c r="G1383" i="1" s="1"/>
  <c r="C1383" i="1"/>
  <c r="D1382" i="1"/>
  <c r="C1382" i="1"/>
  <c r="D1381" i="1"/>
  <c r="C1381" i="1"/>
  <c r="H1381" i="1" s="1"/>
  <c r="G1380" i="1"/>
  <c r="D1380" i="1"/>
  <c r="C1380" i="1"/>
  <c r="D1379" i="1"/>
  <c r="G1379" i="1" s="1"/>
  <c r="C1379" i="1"/>
  <c r="D1378" i="1"/>
  <c r="C1378" i="1"/>
  <c r="H1378" i="1" s="1"/>
  <c r="D1377" i="1"/>
  <c r="C1377" i="1"/>
  <c r="D1376" i="1"/>
  <c r="C1376" i="1"/>
  <c r="G1376" i="1" s="1"/>
  <c r="D1375" i="1"/>
  <c r="G1375" i="1" s="1"/>
  <c r="C1375" i="1"/>
  <c r="D1374" i="1"/>
  <c r="C1374" i="1"/>
  <c r="H1374" i="1" s="1"/>
  <c r="D1373" i="1"/>
  <c r="C1373" i="1"/>
  <c r="D1372" i="1"/>
  <c r="C1372" i="1"/>
  <c r="G1372" i="1" s="1"/>
  <c r="D1371" i="1"/>
  <c r="C1371" i="1"/>
  <c r="D1370" i="1"/>
  <c r="C1370" i="1"/>
  <c r="H1370" i="1" s="1"/>
  <c r="D1369" i="1"/>
  <c r="C1369" i="1"/>
  <c r="H1369" i="1" s="1"/>
  <c r="D1368" i="1"/>
  <c r="G1368" i="1" s="1"/>
  <c r="C1368" i="1"/>
  <c r="D1367" i="1"/>
  <c r="C1367" i="1"/>
  <c r="H1367" i="1" s="1"/>
  <c r="D1366" i="1"/>
  <c r="C1366" i="1"/>
  <c r="D1365" i="1"/>
  <c r="C1365" i="1"/>
  <c r="G1365" i="1" s="1"/>
  <c r="D1364" i="1"/>
  <c r="C1364" i="1"/>
  <c r="H1364" i="1" s="1"/>
  <c r="D1363" i="1"/>
  <c r="C1363" i="1"/>
  <c r="D1362" i="1"/>
  <c r="C1362" i="1"/>
  <c r="D1361" i="1"/>
  <c r="C1361" i="1"/>
  <c r="D1360" i="1"/>
  <c r="C1360" i="1"/>
  <c r="D1359" i="1"/>
  <c r="C1359" i="1"/>
  <c r="H1359" i="1" s="1"/>
  <c r="D1358" i="1"/>
  <c r="C1358" i="1"/>
  <c r="H1358" i="1" s="1"/>
  <c r="D1357" i="1"/>
  <c r="G1357" i="1" s="1"/>
  <c r="C1357" i="1"/>
  <c r="D1356" i="1"/>
  <c r="C1356" i="1"/>
  <c r="H1356" i="1" s="1"/>
  <c r="D1355" i="1"/>
  <c r="C1355" i="1"/>
  <c r="D1354" i="1"/>
  <c r="C1354" i="1"/>
  <c r="D1353" i="1"/>
  <c r="C1353" i="1"/>
  <c r="D1352" i="1"/>
  <c r="C1352" i="1"/>
  <c r="D1351" i="1"/>
  <c r="C1351" i="1"/>
  <c r="D1350" i="1"/>
  <c r="C1350" i="1"/>
  <c r="H1350" i="1" s="1"/>
  <c r="D1349" i="1"/>
  <c r="C1349" i="1"/>
  <c r="G1349" i="1" s="1"/>
  <c r="D1348" i="1"/>
  <c r="C1348" i="1"/>
  <c r="D1347" i="1"/>
  <c r="C1347" i="1"/>
  <c r="D1346" i="1"/>
  <c r="G1346" i="1" s="1"/>
  <c r="C1346" i="1"/>
  <c r="D1345" i="1"/>
  <c r="C1345" i="1"/>
  <c r="H1345" i="1" s="1"/>
  <c r="D1344" i="1"/>
  <c r="C1344" i="1"/>
  <c r="D1343" i="1"/>
  <c r="C1343" i="1"/>
  <c r="H1343" i="1" s="1"/>
  <c r="D1342" i="1"/>
  <c r="C1342" i="1"/>
  <c r="D1341" i="1"/>
  <c r="C1341" i="1"/>
  <c r="G1341" i="1" s="1"/>
  <c r="D1340" i="1"/>
  <c r="C1340" i="1"/>
  <c r="D1339" i="1"/>
  <c r="C1339" i="1"/>
  <c r="H1339" i="1" s="1"/>
  <c r="D1338" i="1"/>
  <c r="G1338" i="1" s="1"/>
  <c r="C1338" i="1"/>
  <c r="D1337" i="1"/>
  <c r="C1337" i="1"/>
  <c r="H1337" i="1" s="1"/>
  <c r="D1336" i="1"/>
  <c r="C1336" i="1"/>
  <c r="D1335" i="1"/>
  <c r="C1335" i="1"/>
  <c r="H1335" i="1" s="1"/>
  <c r="D1334" i="1"/>
  <c r="C1334" i="1"/>
  <c r="H1334" i="1" s="1"/>
  <c r="G1333" i="1"/>
  <c r="D1333" i="1"/>
  <c r="C1333" i="1"/>
  <c r="D1332" i="1"/>
  <c r="C1332" i="1"/>
  <c r="H1332" i="1" s="1"/>
  <c r="D1331" i="1"/>
  <c r="C1331" i="1"/>
  <c r="D1330" i="1"/>
  <c r="G1330" i="1" s="1"/>
  <c r="C1330" i="1"/>
  <c r="D1329" i="1"/>
  <c r="C1329" i="1"/>
  <c r="H1329" i="1" s="1"/>
  <c r="D1328" i="1"/>
  <c r="C1328" i="1"/>
  <c r="D1327" i="1"/>
  <c r="C1327" i="1"/>
  <c r="H1327" i="1" s="1"/>
  <c r="D1326" i="1"/>
  <c r="C1326" i="1"/>
  <c r="H1326" i="1" s="1"/>
  <c r="G1325" i="1"/>
  <c r="D1325" i="1"/>
  <c r="C1325" i="1"/>
  <c r="D1324" i="1"/>
  <c r="C1324" i="1"/>
  <c r="H1324" i="1" s="1"/>
  <c r="D1323" i="1"/>
  <c r="C1323" i="1"/>
  <c r="D1322" i="1"/>
  <c r="G1322" i="1" s="1"/>
  <c r="C1322" i="1"/>
  <c r="D1321" i="1"/>
  <c r="C1321" i="1"/>
  <c r="H1321" i="1" s="1"/>
  <c r="D1320" i="1"/>
  <c r="C1320" i="1"/>
  <c r="D1319" i="1"/>
  <c r="C1319" i="1"/>
  <c r="H1319" i="1" s="1"/>
  <c r="D1318" i="1"/>
  <c r="C1318" i="1"/>
  <c r="H1318" i="1" s="1"/>
  <c r="D1317" i="1"/>
  <c r="G1317" i="1" s="1"/>
  <c r="C1317" i="1"/>
  <c r="D1316" i="1"/>
  <c r="C1316" i="1"/>
  <c r="D1315" i="1"/>
  <c r="C1315" i="1"/>
  <c r="D1314" i="1"/>
  <c r="G1314" i="1" s="1"/>
  <c r="C1314" i="1"/>
  <c r="G1313" i="1"/>
  <c r="D1313" i="1"/>
  <c r="C1313" i="1"/>
  <c r="D1312" i="1"/>
  <c r="C1312" i="1"/>
  <c r="D1311" i="1"/>
  <c r="C1311" i="1"/>
  <c r="G1310" i="1"/>
  <c r="D1310" i="1"/>
  <c r="C1310" i="1"/>
  <c r="H1310" i="1" s="1"/>
  <c r="D1309" i="1"/>
  <c r="G1309" i="1" s="1"/>
  <c r="C1309" i="1"/>
  <c r="H1309" i="1" s="1"/>
  <c r="D1308" i="1"/>
  <c r="C1308" i="1"/>
  <c r="H1308" i="1" s="1"/>
  <c r="D1307" i="1"/>
  <c r="C1307" i="1"/>
  <c r="G1306" i="1"/>
  <c r="D1306" i="1"/>
  <c r="C1306" i="1"/>
  <c r="D1305" i="1"/>
  <c r="C1305" i="1"/>
  <c r="D1304" i="1"/>
  <c r="C1304" i="1"/>
  <c r="H1304" i="1" s="1"/>
  <c r="D1303" i="1"/>
  <c r="C1303" i="1"/>
  <c r="G1302" i="1"/>
  <c r="D1302" i="1"/>
  <c r="C1302" i="1"/>
  <c r="H1302" i="1" s="1"/>
  <c r="G1301" i="1"/>
  <c r="D1301" i="1"/>
  <c r="C1301" i="1"/>
  <c r="H1301" i="1" s="1"/>
  <c r="D1300" i="1"/>
  <c r="C1300" i="1"/>
  <c r="H1300" i="1" s="1"/>
  <c r="D1299" i="1"/>
  <c r="C1299" i="1"/>
  <c r="H1299" i="1" s="1"/>
  <c r="G1298" i="1"/>
  <c r="D1298" i="1"/>
  <c r="C1298" i="1"/>
  <c r="H1298" i="1" s="1"/>
  <c r="G1297" i="1"/>
  <c r="D1297" i="1"/>
  <c r="C1297" i="1"/>
  <c r="H1297" i="1" s="1"/>
  <c r="D1296" i="1"/>
  <c r="C1296" i="1"/>
  <c r="H1296" i="1" s="1"/>
  <c r="D1295" i="1"/>
  <c r="C1295" i="1"/>
  <c r="H1295" i="1" s="1"/>
  <c r="G1294" i="1"/>
  <c r="D1294" i="1"/>
  <c r="C1294" i="1"/>
  <c r="G1293" i="1"/>
  <c r="D1293" i="1"/>
  <c r="C1293" i="1"/>
  <c r="D1292" i="1"/>
  <c r="C1292" i="1"/>
  <c r="D1291" i="1"/>
  <c r="C1291" i="1"/>
  <c r="H1291" i="1" s="1"/>
  <c r="G1290" i="1"/>
  <c r="D1290" i="1"/>
  <c r="C1290" i="1"/>
  <c r="G1289" i="1"/>
  <c r="D1289" i="1"/>
  <c r="C1289" i="1"/>
  <c r="D1288" i="1"/>
  <c r="C1288" i="1"/>
  <c r="G1288" i="1" s="1"/>
  <c r="D1287" i="1"/>
  <c r="C1287" i="1"/>
  <c r="H1287" i="1" s="1"/>
  <c r="G1286" i="1"/>
  <c r="D1286" i="1"/>
  <c r="C1286" i="1"/>
  <c r="G1285" i="1"/>
  <c r="D1285" i="1"/>
  <c r="C1285" i="1"/>
  <c r="D1284" i="1"/>
  <c r="C1284" i="1"/>
  <c r="G1284" i="1" s="1"/>
  <c r="D1283" i="1"/>
  <c r="C1283" i="1"/>
  <c r="H1283" i="1" s="1"/>
  <c r="G1282" i="1"/>
  <c r="D1282" i="1"/>
  <c r="C1282" i="1"/>
  <c r="G1281" i="1"/>
  <c r="D1281" i="1"/>
  <c r="C1281" i="1"/>
  <c r="D1280" i="1"/>
  <c r="C1280" i="1"/>
  <c r="G1280" i="1" s="1"/>
  <c r="D1279" i="1"/>
  <c r="C1279" i="1"/>
  <c r="H1279" i="1" s="1"/>
  <c r="D1278" i="1"/>
  <c r="G1277" i="1"/>
  <c r="D1277" i="1"/>
  <c r="C1277" i="1"/>
  <c r="D1276" i="1"/>
  <c r="C1276" i="1"/>
  <c r="G1276" i="1" s="1"/>
  <c r="D1275" i="1"/>
  <c r="C1275" i="1"/>
  <c r="H1275" i="1" s="1"/>
  <c r="G1274" i="1"/>
  <c r="D1274" i="1"/>
  <c r="C1274" i="1"/>
  <c r="G1273" i="1"/>
  <c r="D1273" i="1"/>
  <c r="C1273" i="1"/>
  <c r="D1272" i="1"/>
  <c r="C1272" i="1"/>
  <c r="G1272" i="1" s="1"/>
  <c r="D1271" i="1"/>
  <c r="C1271" i="1"/>
  <c r="H1271" i="1" s="1"/>
  <c r="G1270" i="1"/>
  <c r="D1270" i="1"/>
  <c r="C1270" i="1"/>
  <c r="G1269" i="1"/>
  <c r="D1269" i="1"/>
  <c r="C1269" i="1"/>
  <c r="D1268" i="1"/>
  <c r="C1268" i="1"/>
  <c r="G1268" i="1" s="1"/>
  <c r="D1267" i="1"/>
  <c r="C1267" i="1"/>
  <c r="H1267" i="1" s="1"/>
  <c r="G1266" i="1"/>
  <c r="D1266" i="1"/>
  <c r="C1266" i="1"/>
  <c r="D1265" i="1"/>
  <c r="G1265" i="1" s="1"/>
  <c r="C1265" i="1"/>
  <c r="D1264" i="1"/>
  <c r="C1264" i="1"/>
  <c r="D1263" i="1"/>
  <c r="C1263" i="1"/>
  <c r="G1262" i="1"/>
  <c r="D1262" i="1"/>
  <c r="C1262" i="1"/>
  <c r="G1261" i="1"/>
  <c r="D1261" i="1"/>
  <c r="C1261" i="1"/>
  <c r="G1260" i="1"/>
  <c r="D1260" i="1"/>
  <c r="C1260" i="1"/>
  <c r="C1259" i="1"/>
  <c r="D1258" i="1"/>
  <c r="G1258" i="1" s="1"/>
  <c r="C1258" i="1"/>
  <c r="D1257" i="1"/>
  <c r="G1257" i="1" s="1"/>
  <c r="C1257" i="1"/>
  <c r="D1256" i="1"/>
  <c r="G1256" i="1" s="1"/>
  <c r="C1256" i="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D1200" i="1"/>
  <c r="G1200" i="1" s="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D1184" i="1"/>
  <c r="G1184" i="1" s="1"/>
  <c r="C1184" i="1"/>
  <c r="D1183" i="1"/>
  <c r="G1183" i="1" s="1"/>
  <c r="C1183" i="1"/>
  <c r="H1183" i="1" s="1"/>
  <c r="D1182" i="1"/>
  <c r="D1179" i="1"/>
  <c r="G1179" i="1" s="1"/>
  <c r="C1179" i="1"/>
  <c r="G1178" i="1"/>
  <c r="D1178" i="1"/>
  <c r="C1178" i="1"/>
  <c r="D1177" i="1"/>
  <c r="G1177" i="1" s="1"/>
  <c r="C1177" i="1"/>
  <c r="D1176" i="1"/>
  <c r="G1176" i="1" s="1"/>
  <c r="C1176" i="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3" i="1"/>
  <c r="D1092" i="1"/>
  <c r="G1092" i="1" s="1"/>
  <c r="C1092" i="1"/>
  <c r="G1091" i="1"/>
  <c r="D1091" i="1"/>
  <c r="C1091" i="1"/>
  <c r="H1091" i="1" s="1"/>
  <c r="D1090" i="1"/>
  <c r="G1090" i="1" s="1"/>
  <c r="C1090" i="1"/>
  <c r="G1089" i="1"/>
  <c r="D1089" i="1"/>
  <c r="C1089" i="1"/>
  <c r="H1089" i="1" s="1"/>
  <c r="G1088" i="1"/>
  <c r="D1088" i="1"/>
  <c r="C1088" i="1"/>
  <c r="H1088" i="1" s="1"/>
  <c r="C1087" i="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D1078" i="1"/>
  <c r="G1078" i="1" s="1"/>
  <c r="C1078" i="1"/>
  <c r="G1077" i="1"/>
  <c r="D1077" i="1"/>
  <c r="C1077" i="1"/>
  <c r="H1077" i="1" s="1"/>
  <c r="D1076" i="1"/>
  <c r="G1076" i="1" s="1"/>
  <c r="C1076" i="1"/>
  <c r="D1075" i="1"/>
  <c r="G1075" i="1" s="1"/>
  <c r="C1075" i="1"/>
  <c r="H1075"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D1033" i="1"/>
  <c r="G1033" i="1" s="1"/>
  <c r="C1033" i="1"/>
  <c r="G1032" i="1"/>
  <c r="D1032" i="1"/>
  <c r="C1032" i="1"/>
  <c r="H1032" i="1" s="1"/>
  <c r="G1031" i="1"/>
  <c r="D1031" i="1"/>
  <c r="C1031" i="1"/>
  <c r="H1031" i="1" s="1"/>
  <c r="G1030" i="1"/>
  <c r="D1030" i="1"/>
  <c r="C1030" i="1"/>
  <c r="H1030" i="1" s="1"/>
  <c r="G1029" i="1"/>
  <c r="D1029" i="1"/>
  <c r="C1029" i="1"/>
  <c r="H1029" i="1" s="1"/>
  <c r="G1028" i="1"/>
  <c r="D1028" i="1"/>
  <c r="C1028" i="1"/>
  <c r="H1028" i="1" s="1"/>
  <c r="D1027" i="1"/>
  <c r="G1027" i="1" s="1"/>
  <c r="C1027" i="1"/>
  <c r="G1026" i="1"/>
  <c r="D1026" i="1"/>
  <c r="C1026" i="1"/>
  <c r="H1026" i="1" s="1"/>
  <c r="G1025" i="1"/>
  <c r="D1025" i="1"/>
  <c r="C1025" i="1"/>
  <c r="H1025" i="1" s="1"/>
  <c r="G1024" i="1"/>
  <c r="D1024" i="1"/>
  <c r="C1024" i="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C1017" i="1"/>
  <c r="G1016" i="1"/>
  <c r="D1016" i="1"/>
  <c r="C1016" i="1"/>
  <c r="H1016" i="1" s="1"/>
  <c r="D1015" i="1"/>
  <c r="G1015" i="1" s="1"/>
  <c r="C1015" i="1"/>
  <c r="G1014" i="1"/>
  <c r="D1014" i="1"/>
  <c r="C1014" i="1"/>
  <c r="H1014" i="1" s="1"/>
  <c r="G1013" i="1"/>
  <c r="D1013" i="1"/>
  <c r="C1013" i="1"/>
  <c r="H1013"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D955" i="1"/>
  <c r="G955" i="1" s="1"/>
  <c r="C955" i="1"/>
  <c r="D954" i="1"/>
  <c r="G954" i="1" s="1"/>
  <c r="C954" i="1"/>
  <c r="D953" i="1"/>
  <c r="G953" i="1" s="1"/>
  <c r="C953" i="1"/>
  <c r="H953" i="1" s="1"/>
  <c r="G952" i="1"/>
  <c r="D952" i="1"/>
  <c r="C952" i="1"/>
  <c r="H952" i="1" s="1"/>
  <c r="G951" i="1"/>
  <c r="D951" i="1"/>
  <c r="C951" i="1"/>
  <c r="D950" i="1"/>
  <c r="G950" i="1" s="1"/>
  <c r="C950" i="1"/>
  <c r="D949" i="1"/>
  <c r="G949" i="1" s="1"/>
  <c r="C949" i="1"/>
  <c r="H949" i="1" s="1"/>
  <c r="G948" i="1"/>
  <c r="D948" i="1"/>
  <c r="C948" i="1"/>
  <c r="H948" i="1" s="1"/>
  <c r="G947" i="1"/>
  <c r="D947" i="1"/>
  <c r="C947" i="1"/>
  <c r="D946" i="1"/>
  <c r="G946" i="1" s="1"/>
  <c r="C946" i="1"/>
  <c r="D945" i="1"/>
  <c r="G945" i="1" s="1"/>
  <c r="C945" i="1"/>
  <c r="H945" i="1" s="1"/>
  <c r="G944" i="1"/>
  <c r="D944" i="1"/>
  <c r="C944" i="1"/>
  <c r="H944" i="1" s="1"/>
  <c r="G943" i="1"/>
  <c r="D943" i="1"/>
  <c r="C943" i="1"/>
  <c r="D942" i="1"/>
  <c r="G942" i="1" s="1"/>
  <c r="C942" i="1"/>
  <c r="D941" i="1"/>
  <c r="G941" i="1" s="1"/>
  <c r="C941" i="1"/>
  <c r="H941" i="1" s="1"/>
  <c r="G940" i="1"/>
  <c r="D940" i="1"/>
  <c r="C940" i="1"/>
  <c r="H940" i="1" s="1"/>
  <c r="G939" i="1"/>
  <c r="D939" i="1"/>
  <c r="C939" i="1"/>
  <c r="D938" i="1"/>
  <c r="G938" i="1" s="1"/>
  <c r="C938" i="1"/>
  <c r="D937" i="1"/>
  <c r="G937" i="1" s="1"/>
  <c r="C937" i="1"/>
  <c r="H937" i="1" s="1"/>
  <c r="G936" i="1"/>
  <c r="D936" i="1"/>
  <c r="C936" i="1"/>
  <c r="H936" i="1" s="1"/>
  <c r="G935" i="1"/>
  <c r="D935" i="1"/>
  <c r="C935" i="1"/>
  <c r="D934" i="1"/>
  <c r="G934" i="1" s="1"/>
  <c r="C934" i="1"/>
  <c r="D933" i="1"/>
  <c r="G933" i="1" s="1"/>
  <c r="C933" i="1"/>
  <c r="H933" i="1" s="1"/>
  <c r="G932" i="1"/>
  <c r="D932" i="1"/>
  <c r="C932" i="1"/>
  <c r="H932" i="1" s="1"/>
  <c r="G931" i="1"/>
  <c r="D931" i="1"/>
  <c r="C931" i="1"/>
  <c r="D930" i="1"/>
  <c r="G930" i="1" s="1"/>
  <c r="C930" i="1"/>
  <c r="D929" i="1"/>
  <c r="G929" i="1" s="1"/>
  <c r="C929" i="1"/>
  <c r="H929" i="1" s="1"/>
  <c r="G928" i="1"/>
  <c r="D928" i="1"/>
  <c r="C928" i="1"/>
  <c r="H928" i="1" s="1"/>
  <c r="G927" i="1"/>
  <c r="D927" i="1"/>
  <c r="C927" i="1"/>
  <c r="D926" i="1"/>
  <c r="G926" i="1" s="1"/>
  <c r="C926" i="1"/>
  <c r="D925" i="1"/>
  <c r="G925" i="1" s="1"/>
  <c r="C925" i="1"/>
  <c r="H925" i="1" s="1"/>
  <c r="G924" i="1"/>
  <c r="D924" i="1"/>
  <c r="C924" i="1"/>
  <c r="H924" i="1" s="1"/>
  <c r="G923" i="1"/>
  <c r="D923" i="1"/>
  <c r="C923" i="1"/>
  <c r="D922" i="1"/>
  <c r="G922" i="1" s="1"/>
  <c r="C922" i="1"/>
  <c r="D921" i="1"/>
  <c r="G921" i="1" s="1"/>
  <c r="C921" i="1"/>
  <c r="H921" i="1" s="1"/>
  <c r="G920" i="1"/>
  <c r="D920" i="1"/>
  <c r="C920" i="1"/>
  <c r="H920" i="1" s="1"/>
  <c r="G919" i="1"/>
  <c r="D919" i="1"/>
  <c r="C919" i="1"/>
  <c r="D918" i="1"/>
  <c r="G918" i="1" s="1"/>
  <c r="C918" i="1"/>
  <c r="D917" i="1"/>
  <c r="G917" i="1" s="1"/>
  <c r="C917" i="1"/>
  <c r="H917" i="1" s="1"/>
  <c r="G916" i="1"/>
  <c r="D916" i="1"/>
  <c r="C916" i="1"/>
  <c r="H916" i="1" s="1"/>
  <c r="G915" i="1"/>
  <c r="D915" i="1"/>
  <c r="C915" i="1"/>
  <c r="D914" i="1"/>
  <c r="G914" i="1" s="1"/>
  <c r="C914" i="1"/>
  <c r="D913" i="1"/>
  <c r="G913" i="1" s="1"/>
  <c r="C913" i="1"/>
  <c r="H913" i="1" s="1"/>
  <c r="G912" i="1"/>
  <c r="D912" i="1"/>
  <c r="C912" i="1"/>
  <c r="H912" i="1" s="1"/>
  <c r="G911" i="1"/>
  <c r="D911" i="1"/>
  <c r="C911" i="1"/>
  <c r="D910" i="1"/>
  <c r="G910" i="1" s="1"/>
  <c r="C910" i="1"/>
  <c r="D909" i="1"/>
  <c r="G909" i="1" s="1"/>
  <c r="C909" i="1"/>
  <c r="H909" i="1" s="1"/>
  <c r="G908" i="1"/>
  <c r="D908" i="1"/>
  <c r="C908" i="1"/>
  <c r="H908" i="1" s="1"/>
  <c r="G907" i="1"/>
  <c r="D907" i="1"/>
  <c r="C907" i="1"/>
  <c r="D906" i="1"/>
  <c r="G906" i="1" s="1"/>
  <c r="C906" i="1"/>
  <c r="D905" i="1"/>
  <c r="G905" i="1" s="1"/>
  <c r="C905" i="1"/>
  <c r="H905" i="1" s="1"/>
  <c r="G904" i="1"/>
  <c r="D904" i="1"/>
  <c r="C904" i="1"/>
  <c r="H904" i="1" s="1"/>
  <c r="G903" i="1"/>
  <c r="D903" i="1"/>
  <c r="C903" i="1"/>
  <c r="D902" i="1"/>
  <c r="G902" i="1" s="1"/>
  <c r="C902" i="1"/>
  <c r="D901" i="1"/>
  <c r="G901" i="1" s="1"/>
  <c r="C901" i="1"/>
  <c r="H901" i="1" s="1"/>
  <c r="G900" i="1"/>
  <c r="D900" i="1"/>
  <c r="C900" i="1"/>
  <c r="H900" i="1" s="1"/>
  <c r="G899" i="1"/>
  <c r="D899" i="1"/>
  <c r="C899" i="1"/>
  <c r="D898" i="1"/>
  <c r="G898" i="1" s="1"/>
  <c r="C898" i="1"/>
  <c r="D897" i="1"/>
  <c r="G897" i="1" s="1"/>
  <c r="C897" i="1"/>
  <c r="H897" i="1" s="1"/>
  <c r="G896" i="1"/>
  <c r="D896" i="1"/>
  <c r="C896" i="1"/>
  <c r="H896" i="1" s="1"/>
  <c r="G895" i="1"/>
  <c r="D895" i="1"/>
  <c r="C895" i="1"/>
  <c r="D894" i="1"/>
  <c r="G894" i="1" s="1"/>
  <c r="C894" i="1"/>
  <c r="D893" i="1"/>
  <c r="G893" i="1" s="1"/>
  <c r="C893" i="1"/>
  <c r="H893" i="1" s="1"/>
  <c r="G892" i="1"/>
  <c r="D892" i="1"/>
  <c r="C892" i="1"/>
  <c r="H892" i="1" s="1"/>
  <c r="G891" i="1"/>
  <c r="D891" i="1"/>
  <c r="C891" i="1"/>
  <c r="D890" i="1"/>
  <c r="G890" i="1" s="1"/>
  <c r="C890" i="1"/>
  <c r="D889" i="1"/>
  <c r="G889" i="1" s="1"/>
  <c r="C889" i="1"/>
  <c r="H889" i="1" s="1"/>
  <c r="G888" i="1"/>
  <c r="D888" i="1"/>
  <c r="C888" i="1"/>
  <c r="H888" i="1" s="1"/>
  <c r="G887" i="1"/>
  <c r="D887" i="1"/>
  <c r="C887" i="1"/>
  <c r="D886" i="1"/>
  <c r="G886" i="1" s="1"/>
  <c r="C886" i="1"/>
  <c r="D885" i="1"/>
  <c r="G885" i="1" s="1"/>
  <c r="C885" i="1"/>
  <c r="H885" i="1" s="1"/>
  <c r="G884" i="1"/>
  <c r="D884" i="1"/>
  <c r="C884" i="1"/>
  <c r="H884" i="1" s="1"/>
  <c r="G883" i="1"/>
  <c r="D883" i="1"/>
  <c r="C883" i="1"/>
  <c r="D882" i="1"/>
  <c r="G882" i="1" s="1"/>
  <c r="C882" i="1"/>
  <c r="D881" i="1"/>
  <c r="G881" i="1" s="1"/>
  <c r="C881" i="1"/>
  <c r="H881" i="1" s="1"/>
  <c r="G880" i="1"/>
  <c r="D880" i="1"/>
  <c r="C880" i="1"/>
  <c r="H880" i="1" s="1"/>
  <c r="G879" i="1"/>
  <c r="D879" i="1"/>
  <c r="C879" i="1"/>
  <c r="D878" i="1"/>
  <c r="G878" i="1" s="1"/>
  <c r="C878" i="1"/>
  <c r="D877" i="1"/>
  <c r="G877" i="1" s="1"/>
  <c r="C877" i="1"/>
  <c r="H877" i="1" s="1"/>
  <c r="G876" i="1"/>
  <c r="D876" i="1"/>
  <c r="C876" i="1"/>
  <c r="H876" i="1" s="1"/>
  <c r="G875" i="1"/>
  <c r="D875" i="1"/>
  <c r="C875" i="1"/>
  <c r="D874" i="1"/>
  <c r="G874" i="1" s="1"/>
  <c r="C874" i="1"/>
  <c r="D873" i="1"/>
  <c r="G873" i="1" s="1"/>
  <c r="C873" i="1"/>
  <c r="H873" i="1" s="1"/>
  <c r="G872" i="1"/>
  <c r="D872" i="1"/>
  <c r="C872" i="1"/>
  <c r="H872" i="1" s="1"/>
  <c r="G871" i="1"/>
  <c r="D871" i="1"/>
  <c r="C871" i="1"/>
  <c r="D870" i="1"/>
  <c r="G870" i="1" s="1"/>
  <c r="C870" i="1"/>
  <c r="D869" i="1"/>
  <c r="G869" i="1" s="1"/>
  <c r="C869" i="1"/>
  <c r="H869" i="1" s="1"/>
  <c r="G868" i="1"/>
  <c r="D868" i="1"/>
  <c r="C868" i="1"/>
  <c r="H868" i="1" s="1"/>
  <c r="G867" i="1"/>
  <c r="D867" i="1"/>
  <c r="C867" i="1"/>
  <c r="D866" i="1"/>
  <c r="G866" i="1" s="1"/>
  <c r="C866" i="1"/>
  <c r="D865" i="1"/>
  <c r="G865" i="1" s="1"/>
  <c r="C865" i="1"/>
  <c r="H865" i="1" s="1"/>
  <c r="G864" i="1"/>
  <c r="D864" i="1"/>
  <c r="C864" i="1"/>
  <c r="H864" i="1" s="1"/>
  <c r="G863" i="1"/>
  <c r="D863" i="1"/>
  <c r="C863" i="1"/>
  <c r="D862" i="1"/>
  <c r="G862" i="1" s="1"/>
  <c r="C862" i="1"/>
  <c r="D861" i="1"/>
  <c r="G861" i="1" s="1"/>
  <c r="C861" i="1"/>
  <c r="H861" i="1" s="1"/>
  <c r="G860" i="1"/>
  <c r="D860" i="1"/>
  <c r="C860" i="1"/>
  <c r="H860" i="1" s="1"/>
  <c r="G859" i="1"/>
  <c r="D859" i="1"/>
  <c r="C859" i="1"/>
  <c r="D858" i="1"/>
  <c r="G858" i="1" s="1"/>
  <c r="C858" i="1"/>
  <c r="D857" i="1"/>
  <c r="G857" i="1" s="1"/>
  <c r="C857" i="1"/>
  <c r="H857" i="1" s="1"/>
  <c r="G856" i="1"/>
  <c r="D856" i="1"/>
  <c r="C856" i="1"/>
  <c r="H856" i="1" s="1"/>
  <c r="G855" i="1"/>
  <c r="D855" i="1"/>
  <c r="C855" i="1"/>
  <c r="D854" i="1"/>
  <c r="G854" i="1" s="1"/>
  <c r="C854" i="1"/>
  <c r="D853" i="1"/>
  <c r="G853" i="1" s="1"/>
  <c r="C853" i="1"/>
  <c r="H853" i="1" s="1"/>
  <c r="G852" i="1"/>
  <c r="D852" i="1"/>
  <c r="C852" i="1"/>
  <c r="H852" i="1" s="1"/>
  <c r="G851" i="1"/>
  <c r="D851" i="1"/>
  <c r="C851" i="1"/>
  <c r="D850" i="1"/>
  <c r="G850" i="1" s="1"/>
  <c r="C850" i="1"/>
  <c r="D849" i="1"/>
  <c r="G849" i="1" s="1"/>
  <c r="C849" i="1"/>
  <c r="H849" i="1" s="1"/>
  <c r="G848" i="1"/>
  <c r="D848" i="1"/>
  <c r="C848" i="1"/>
  <c r="H848" i="1" s="1"/>
  <c r="G847" i="1"/>
  <c r="D847" i="1"/>
  <c r="C847" i="1"/>
  <c r="D846" i="1"/>
  <c r="G846" i="1" s="1"/>
  <c r="C846" i="1"/>
  <c r="D845" i="1"/>
  <c r="G845" i="1" s="1"/>
  <c r="C845" i="1"/>
  <c r="H845" i="1" s="1"/>
  <c r="G844" i="1"/>
  <c r="D844" i="1"/>
  <c r="C844" i="1"/>
  <c r="H844" i="1" s="1"/>
  <c r="G843" i="1"/>
  <c r="D843" i="1"/>
  <c r="C843" i="1"/>
  <c r="D842" i="1"/>
  <c r="G842" i="1" s="1"/>
  <c r="C842" i="1"/>
  <c r="D841" i="1"/>
  <c r="G841" i="1" s="1"/>
  <c r="C841" i="1"/>
  <c r="H841" i="1" s="1"/>
  <c r="G840" i="1"/>
  <c r="D840" i="1"/>
  <c r="C840" i="1"/>
  <c r="H840" i="1" s="1"/>
  <c r="G839" i="1"/>
  <c r="D839" i="1"/>
  <c r="C839" i="1"/>
  <c r="D838" i="1"/>
  <c r="G838" i="1" s="1"/>
  <c r="C838" i="1"/>
  <c r="D837" i="1"/>
  <c r="G837" i="1" s="1"/>
  <c r="C837" i="1"/>
  <c r="H837" i="1" s="1"/>
  <c r="G836" i="1"/>
  <c r="D836" i="1"/>
  <c r="C836" i="1"/>
  <c r="H836" i="1" s="1"/>
  <c r="G835" i="1"/>
  <c r="D835" i="1"/>
  <c r="C835" i="1"/>
  <c r="D834" i="1"/>
  <c r="G834" i="1" s="1"/>
  <c r="C834" i="1"/>
  <c r="D833" i="1"/>
  <c r="G833" i="1" s="1"/>
  <c r="C833" i="1"/>
  <c r="H833" i="1" s="1"/>
  <c r="G832" i="1"/>
  <c r="D832" i="1"/>
  <c r="C832" i="1"/>
  <c r="H832" i="1" s="1"/>
  <c r="G831" i="1"/>
  <c r="D831" i="1"/>
  <c r="C831" i="1"/>
  <c r="D830" i="1"/>
  <c r="G830" i="1" s="1"/>
  <c r="C830" i="1"/>
  <c r="D829" i="1"/>
  <c r="G829" i="1" s="1"/>
  <c r="C829" i="1"/>
  <c r="H829" i="1" s="1"/>
  <c r="G828" i="1"/>
  <c r="D828" i="1"/>
  <c r="C828" i="1"/>
  <c r="H828" i="1" s="1"/>
  <c r="G827" i="1"/>
  <c r="D827" i="1"/>
  <c r="C827" i="1"/>
  <c r="D826" i="1"/>
  <c r="G826" i="1" s="1"/>
  <c r="C826" i="1"/>
  <c r="D825" i="1"/>
  <c r="G825" i="1" s="1"/>
  <c r="C825" i="1"/>
  <c r="H825" i="1" s="1"/>
  <c r="G824" i="1"/>
  <c r="D824" i="1"/>
  <c r="C824" i="1"/>
  <c r="H824" i="1" s="1"/>
  <c r="G823" i="1"/>
  <c r="D823" i="1"/>
  <c r="C823" i="1"/>
  <c r="D822" i="1"/>
  <c r="G822" i="1" s="1"/>
  <c r="C822" i="1"/>
  <c r="D821" i="1"/>
  <c r="G821" i="1" s="1"/>
  <c r="C821" i="1"/>
  <c r="H821" i="1" s="1"/>
  <c r="G820" i="1"/>
  <c r="D820" i="1"/>
  <c r="C820" i="1"/>
  <c r="H820" i="1" s="1"/>
  <c r="G819" i="1"/>
  <c r="D819" i="1"/>
  <c r="C819" i="1"/>
  <c r="D818" i="1"/>
  <c r="G818" i="1" s="1"/>
  <c r="C818" i="1"/>
  <c r="D817" i="1"/>
  <c r="G817" i="1" s="1"/>
  <c r="C817" i="1"/>
  <c r="H817" i="1" s="1"/>
  <c r="G816" i="1"/>
  <c r="D816" i="1"/>
  <c r="C816" i="1"/>
  <c r="H816" i="1" s="1"/>
  <c r="G815" i="1"/>
  <c r="D815" i="1"/>
  <c r="C815" i="1"/>
  <c r="D814" i="1"/>
  <c r="G814" i="1" s="1"/>
  <c r="C814" i="1"/>
  <c r="D813" i="1"/>
  <c r="G813" i="1" s="1"/>
  <c r="C813" i="1"/>
  <c r="H813" i="1" s="1"/>
  <c r="G812" i="1"/>
  <c r="D812" i="1"/>
  <c r="C812" i="1"/>
  <c r="H812" i="1" s="1"/>
  <c r="G811" i="1"/>
  <c r="D811" i="1"/>
  <c r="C811" i="1"/>
  <c r="D810" i="1"/>
  <c r="G810" i="1" s="1"/>
  <c r="C810" i="1"/>
  <c r="D809" i="1"/>
  <c r="G809" i="1" s="1"/>
  <c r="C809" i="1"/>
  <c r="H809" i="1" s="1"/>
  <c r="G808" i="1"/>
  <c r="D808" i="1"/>
  <c r="C808" i="1"/>
  <c r="H808" i="1" s="1"/>
  <c r="G807" i="1"/>
  <c r="D807" i="1"/>
  <c r="C807" i="1"/>
  <c r="D806" i="1"/>
  <c r="G806" i="1" s="1"/>
  <c r="C806" i="1"/>
  <c r="D805" i="1"/>
  <c r="G805" i="1" s="1"/>
  <c r="C805" i="1"/>
  <c r="H805" i="1" s="1"/>
  <c r="G804" i="1"/>
  <c r="D804" i="1"/>
  <c r="C804" i="1"/>
  <c r="H804" i="1" s="1"/>
  <c r="G803" i="1"/>
  <c r="D803" i="1"/>
  <c r="C803" i="1"/>
  <c r="D802" i="1"/>
  <c r="G802" i="1" s="1"/>
  <c r="C802" i="1"/>
  <c r="D801" i="1"/>
  <c r="G801" i="1" s="1"/>
  <c r="C801" i="1"/>
  <c r="H801" i="1" s="1"/>
  <c r="G800" i="1"/>
  <c r="D800" i="1"/>
  <c r="C800" i="1"/>
  <c r="H800" i="1" s="1"/>
  <c r="G799" i="1"/>
  <c r="D799" i="1"/>
  <c r="C799" i="1"/>
  <c r="D798" i="1"/>
  <c r="G798" i="1" s="1"/>
  <c r="C798" i="1"/>
  <c r="D797" i="1"/>
  <c r="G797" i="1" s="1"/>
  <c r="C797" i="1"/>
  <c r="H797" i="1" s="1"/>
  <c r="G796" i="1"/>
  <c r="D796" i="1"/>
  <c r="C796" i="1"/>
  <c r="H796" i="1" s="1"/>
  <c r="G795" i="1"/>
  <c r="D795" i="1"/>
  <c r="C795" i="1"/>
  <c r="D794" i="1"/>
  <c r="G794" i="1" s="1"/>
  <c r="C794" i="1"/>
  <c r="D793" i="1"/>
  <c r="G793" i="1" s="1"/>
  <c r="C793" i="1"/>
  <c r="H793" i="1" s="1"/>
  <c r="G792" i="1"/>
  <c r="D792" i="1"/>
  <c r="C792" i="1"/>
  <c r="H792" i="1" s="1"/>
  <c r="G791" i="1"/>
  <c r="D791" i="1"/>
  <c r="C791" i="1"/>
  <c r="D790" i="1"/>
  <c r="G790" i="1" s="1"/>
  <c r="C790" i="1"/>
  <c r="D789" i="1"/>
  <c r="G789" i="1" s="1"/>
  <c r="C789" i="1"/>
  <c r="H789" i="1" s="1"/>
  <c r="G788" i="1"/>
  <c r="D788" i="1"/>
  <c r="C788" i="1"/>
  <c r="H788" i="1" s="1"/>
  <c r="D787" i="1"/>
  <c r="G787" i="1" s="1"/>
  <c r="C787" i="1"/>
  <c r="D786" i="1"/>
  <c r="G786" i="1" s="1"/>
  <c r="C786" i="1"/>
  <c r="D785" i="1"/>
  <c r="G785" i="1" s="1"/>
  <c r="C785" i="1"/>
  <c r="H785" i="1" s="1"/>
  <c r="G784" i="1"/>
  <c r="D784" i="1"/>
  <c r="C784" i="1"/>
  <c r="H784" i="1" s="1"/>
  <c r="D783" i="1"/>
  <c r="G783" i="1" s="1"/>
  <c r="C783" i="1"/>
  <c r="D782" i="1"/>
  <c r="G782" i="1" s="1"/>
  <c r="C782" i="1"/>
  <c r="H782" i="1" s="1"/>
  <c r="D781" i="1"/>
  <c r="G781" i="1" s="1"/>
  <c r="C781" i="1"/>
  <c r="H781" i="1" s="1"/>
  <c r="G780" i="1"/>
  <c r="D780" i="1"/>
  <c r="C780" i="1"/>
  <c r="H780" i="1" s="1"/>
  <c r="D779" i="1"/>
  <c r="G779" i="1" s="1"/>
  <c r="C779" i="1"/>
  <c r="D778" i="1"/>
  <c r="G778" i="1" s="1"/>
  <c r="C778" i="1"/>
  <c r="D777" i="1"/>
  <c r="G777" i="1" s="1"/>
  <c r="C777" i="1"/>
  <c r="H777" i="1" s="1"/>
  <c r="G776" i="1"/>
  <c r="D776" i="1"/>
  <c r="C776" i="1"/>
  <c r="H776" i="1" s="1"/>
  <c r="D775" i="1"/>
  <c r="G775" i="1" s="1"/>
  <c r="C775" i="1"/>
  <c r="D774" i="1"/>
  <c r="G774" i="1" s="1"/>
  <c r="C774" i="1"/>
  <c r="H774" i="1" s="1"/>
  <c r="D773" i="1"/>
  <c r="G773" i="1" s="1"/>
  <c r="C773" i="1"/>
  <c r="H773" i="1" s="1"/>
  <c r="G772" i="1"/>
  <c r="D772" i="1"/>
  <c r="C772" i="1"/>
  <c r="H772" i="1" s="1"/>
  <c r="D771" i="1"/>
  <c r="G771" i="1" s="1"/>
  <c r="C771" i="1"/>
  <c r="D770" i="1"/>
  <c r="G770" i="1" s="1"/>
  <c r="C770" i="1"/>
  <c r="D769" i="1"/>
  <c r="G769" i="1" s="1"/>
  <c r="C769" i="1"/>
  <c r="H769" i="1" s="1"/>
  <c r="G768" i="1"/>
  <c r="D768" i="1"/>
  <c r="C768" i="1"/>
  <c r="H768" i="1" s="1"/>
  <c r="D767" i="1"/>
  <c r="G767" i="1" s="1"/>
  <c r="C767" i="1"/>
  <c r="D766" i="1"/>
  <c r="G766" i="1" s="1"/>
  <c r="C766" i="1"/>
  <c r="H766" i="1" s="1"/>
  <c r="D765" i="1"/>
  <c r="G765" i="1" s="1"/>
  <c r="C765" i="1"/>
  <c r="H765" i="1" s="1"/>
  <c r="G764" i="1"/>
  <c r="D764" i="1"/>
  <c r="C764" i="1"/>
  <c r="H764" i="1" s="1"/>
  <c r="D763" i="1"/>
  <c r="G763" i="1" s="1"/>
  <c r="C763" i="1"/>
  <c r="D762" i="1"/>
  <c r="G762" i="1" s="1"/>
  <c r="C762" i="1"/>
  <c r="D761" i="1"/>
  <c r="G761" i="1" s="1"/>
  <c r="C761" i="1"/>
  <c r="H761" i="1" s="1"/>
  <c r="G760" i="1"/>
  <c r="D760" i="1"/>
  <c r="C760" i="1"/>
  <c r="H760" i="1" s="1"/>
  <c r="D759" i="1"/>
  <c r="G759" i="1" s="1"/>
  <c r="C759" i="1"/>
  <c r="D758" i="1"/>
  <c r="G758" i="1" s="1"/>
  <c r="C758" i="1"/>
  <c r="H758" i="1" s="1"/>
  <c r="D757" i="1"/>
  <c r="G757" i="1" s="1"/>
  <c r="C757" i="1"/>
  <c r="H757" i="1" s="1"/>
  <c r="G756" i="1"/>
  <c r="D756" i="1"/>
  <c r="C756" i="1"/>
  <c r="H756" i="1" s="1"/>
  <c r="D755" i="1"/>
  <c r="G755" i="1" s="1"/>
  <c r="C755" i="1"/>
  <c r="D754" i="1"/>
  <c r="C754" i="1"/>
  <c r="D753" i="1"/>
  <c r="C753" i="1"/>
  <c r="G752" i="1"/>
  <c r="D752" i="1"/>
  <c r="C752" i="1"/>
  <c r="H752" i="1" s="1"/>
  <c r="D751" i="1"/>
  <c r="G751" i="1" s="1"/>
  <c r="C751" i="1"/>
  <c r="D750" i="1"/>
  <c r="C750" i="1"/>
  <c r="D749" i="1"/>
  <c r="C749" i="1"/>
  <c r="G748" i="1"/>
  <c r="D748" i="1"/>
  <c r="C748" i="1"/>
  <c r="H748" i="1" s="1"/>
  <c r="D747" i="1"/>
  <c r="G747" i="1" s="1"/>
  <c r="C747" i="1"/>
  <c r="D746" i="1"/>
  <c r="C746" i="1"/>
  <c r="D745" i="1"/>
  <c r="C745" i="1"/>
  <c r="G744" i="1"/>
  <c r="D744" i="1"/>
  <c r="C744" i="1"/>
  <c r="H744" i="1" s="1"/>
  <c r="D743" i="1"/>
  <c r="G743" i="1" s="1"/>
  <c r="C743" i="1"/>
  <c r="D742" i="1"/>
  <c r="C742" i="1"/>
  <c r="D741" i="1"/>
  <c r="C741" i="1"/>
  <c r="G740" i="1"/>
  <c r="D740" i="1"/>
  <c r="C740" i="1"/>
  <c r="H740" i="1" s="1"/>
  <c r="D739" i="1"/>
  <c r="G739" i="1" s="1"/>
  <c r="C739" i="1"/>
  <c r="G738" i="1"/>
  <c r="D738" i="1"/>
  <c r="C738" i="1"/>
  <c r="H738" i="1" s="1"/>
  <c r="D737" i="1"/>
  <c r="C737" i="1"/>
  <c r="D736" i="1"/>
  <c r="C736" i="1"/>
  <c r="H736" i="1" s="1"/>
  <c r="G735" i="1"/>
  <c r="D735" i="1"/>
  <c r="C735" i="1"/>
  <c r="D734" i="1"/>
  <c r="G734" i="1" s="1"/>
  <c r="C734" i="1"/>
  <c r="D733" i="1"/>
  <c r="C733" i="1"/>
  <c r="G732" i="1"/>
  <c r="D732" i="1"/>
  <c r="C732" i="1"/>
  <c r="H732" i="1" s="1"/>
  <c r="D731" i="1"/>
  <c r="G731" i="1" s="1"/>
  <c r="C731" i="1"/>
  <c r="D730" i="1"/>
  <c r="C730" i="1"/>
  <c r="H730" i="1" s="1"/>
  <c r="D729" i="1"/>
  <c r="C729" i="1"/>
  <c r="G728" i="1"/>
  <c r="D728" i="1"/>
  <c r="C728" i="1"/>
  <c r="H728" i="1" s="1"/>
  <c r="D727" i="1"/>
  <c r="G727" i="1" s="1"/>
  <c r="C727" i="1"/>
  <c r="D726" i="1"/>
  <c r="C726" i="1"/>
  <c r="H726" i="1" s="1"/>
  <c r="D725" i="1"/>
  <c r="C725" i="1"/>
  <c r="D724" i="1"/>
  <c r="C724" i="1"/>
  <c r="H724" i="1" s="1"/>
  <c r="D723" i="1"/>
  <c r="G723" i="1" s="1"/>
  <c r="C723" i="1"/>
  <c r="G722" i="1"/>
  <c r="D722" i="1"/>
  <c r="C722" i="1"/>
  <c r="H722" i="1" s="1"/>
  <c r="D721" i="1"/>
  <c r="C721" i="1"/>
  <c r="D720" i="1"/>
  <c r="C720" i="1"/>
  <c r="H720" i="1" s="1"/>
  <c r="G719" i="1"/>
  <c r="D719" i="1"/>
  <c r="C719" i="1"/>
  <c r="D718" i="1"/>
  <c r="G718" i="1" s="1"/>
  <c r="C718" i="1"/>
  <c r="D717" i="1"/>
  <c r="C717" i="1"/>
  <c r="G716" i="1"/>
  <c r="D716" i="1"/>
  <c r="C716" i="1"/>
  <c r="H716" i="1" s="1"/>
  <c r="D715" i="1"/>
  <c r="G715" i="1" s="1"/>
  <c r="C715" i="1"/>
  <c r="D714" i="1"/>
  <c r="C714" i="1"/>
  <c r="H714" i="1" s="1"/>
  <c r="D713" i="1"/>
  <c r="C713" i="1"/>
  <c r="G712" i="1"/>
  <c r="D712" i="1"/>
  <c r="C712" i="1"/>
  <c r="H712" i="1" s="1"/>
  <c r="D711" i="1"/>
  <c r="G711" i="1" s="1"/>
  <c r="C711" i="1"/>
  <c r="D710" i="1"/>
  <c r="C710" i="1"/>
  <c r="H710" i="1" s="1"/>
  <c r="D709" i="1"/>
  <c r="C709" i="1"/>
  <c r="D708" i="1"/>
  <c r="C708" i="1"/>
  <c r="H708" i="1" s="1"/>
  <c r="D707" i="1"/>
  <c r="G707" i="1" s="1"/>
  <c r="C707" i="1"/>
  <c r="G706" i="1"/>
  <c r="D706" i="1"/>
  <c r="C706" i="1"/>
  <c r="H706" i="1" s="1"/>
  <c r="D705" i="1"/>
  <c r="C705" i="1"/>
  <c r="D704" i="1"/>
  <c r="C704" i="1"/>
  <c r="H704" i="1" s="1"/>
  <c r="G703" i="1"/>
  <c r="D703" i="1"/>
  <c r="C703" i="1"/>
  <c r="D702" i="1"/>
  <c r="G702" i="1" s="1"/>
  <c r="C702" i="1"/>
  <c r="D701" i="1"/>
  <c r="C701" i="1"/>
  <c r="G700" i="1"/>
  <c r="D700" i="1"/>
  <c r="C700" i="1"/>
  <c r="H700" i="1" s="1"/>
  <c r="D699" i="1"/>
  <c r="G699" i="1" s="1"/>
  <c r="C699" i="1"/>
  <c r="D698" i="1"/>
  <c r="C698" i="1"/>
  <c r="H698" i="1" s="1"/>
  <c r="D697" i="1"/>
  <c r="C697" i="1"/>
  <c r="G696" i="1"/>
  <c r="D696" i="1"/>
  <c r="C696" i="1"/>
  <c r="H696" i="1" s="1"/>
  <c r="D695" i="1"/>
  <c r="G695" i="1" s="1"/>
  <c r="C695" i="1"/>
  <c r="D694" i="1"/>
  <c r="C694" i="1"/>
  <c r="H694" i="1" s="1"/>
  <c r="D693" i="1"/>
  <c r="C693" i="1"/>
  <c r="D692" i="1"/>
  <c r="C692" i="1"/>
  <c r="H692" i="1" s="1"/>
  <c r="D691" i="1"/>
  <c r="G691" i="1" s="1"/>
  <c r="C691" i="1"/>
  <c r="G690" i="1"/>
  <c r="D690" i="1"/>
  <c r="C690" i="1"/>
  <c r="H690" i="1" s="1"/>
  <c r="D689" i="1"/>
  <c r="C689" i="1"/>
  <c r="D688" i="1"/>
  <c r="C688" i="1"/>
  <c r="H688" i="1" s="1"/>
  <c r="G687" i="1"/>
  <c r="D687" i="1"/>
  <c r="C687" i="1"/>
  <c r="D686" i="1"/>
  <c r="G686" i="1" s="1"/>
  <c r="C686" i="1"/>
  <c r="D685" i="1"/>
  <c r="C685" i="1"/>
  <c r="G684" i="1"/>
  <c r="D684" i="1"/>
  <c r="C684" i="1"/>
  <c r="H684" i="1" s="1"/>
  <c r="D683" i="1"/>
  <c r="G683" i="1" s="1"/>
  <c r="C683" i="1"/>
  <c r="D682" i="1"/>
  <c r="C682" i="1"/>
  <c r="H682" i="1" s="1"/>
  <c r="D681" i="1"/>
  <c r="C681" i="1"/>
  <c r="G680" i="1"/>
  <c r="D680" i="1"/>
  <c r="C680" i="1"/>
  <c r="H680" i="1" s="1"/>
  <c r="D679" i="1"/>
  <c r="G679" i="1" s="1"/>
  <c r="C679" i="1"/>
  <c r="D678" i="1"/>
  <c r="C678" i="1"/>
  <c r="H678" i="1" s="1"/>
  <c r="D677" i="1"/>
  <c r="C677" i="1"/>
  <c r="D676" i="1"/>
  <c r="C676" i="1"/>
  <c r="H676" i="1" s="1"/>
  <c r="D675" i="1"/>
  <c r="G675" i="1" s="1"/>
  <c r="C675" i="1"/>
  <c r="G674" i="1"/>
  <c r="D674" i="1"/>
  <c r="C674" i="1"/>
  <c r="H674" i="1" s="1"/>
  <c r="D673" i="1"/>
  <c r="C673" i="1"/>
  <c r="D672" i="1"/>
  <c r="C672" i="1"/>
  <c r="H672" i="1" s="1"/>
  <c r="G671" i="1"/>
  <c r="D671" i="1"/>
  <c r="C671" i="1"/>
  <c r="D670" i="1"/>
  <c r="G670" i="1" s="1"/>
  <c r="C670" i="1"/>
  <c r="D669" i="1"/>
  <c r="C669" i="1"/>
  <c r="G668" i="1"/>
  <c r="D668" i="1"/>
  <c r="C668" i="1"/>
  <c r="H668" i="1" s="1"/>
  <c r="D667" i="1"/>
  <c r="G667" i="1" s="1"/>
  <c r="C667" i="1"/>
  <c r="D666" i="1"/>
  <c r="C666" i="1"/>
  <c r="H666" i="1" s="1"/>
  <c r="D665" i="1"/>
  <c r="C665" i="1"/>
  <c r="G664" i="1"/>
  <c r="D664" i="1"/>
  <c r="C664" i="1"/>
  <c r="H664" i="1" s="1"/>
  <c r="D663" i="1"/>
  <c r="G663" i="1" s="1"/>
  <c r="C663" i="1"/>
  <c r="D662" i="1"/>
  <c r="C662" i="1"/>
  <c r="H662" i="1" s="1"/>
  <c r="D661" i="1"/>
  <c r="C661" i="1"/>
  <c r="D660" i="1"/>
  <c r="C660" i="1"/>
  <c r="H660" i="1" s="1"/>
  <c r="D659" i="1"/>
  <c r="G659" i="1" s="1"/>
  <c r="C659" i="1"/>
  <c r="G658" i="1"/>
  <c r="D658" i="1"/>
  <c r="C658" i="1"/>
  <c r="H658" i="1" s="1"/>
  <c r="D657" i="1"/>
  <c r="C657" i="1"/>
  <c r="D656" i="1"/>
  <c r="C656" i="1"/>
  <c r="H656" i="1" s="1"/>
  <c r="G655" i="1"/>
  <c r="D655" i="1"/>
  <c r="C655" i="1"/>
  <c r="D654" i="1"/>
  <c r="G654" i="1" s="1"/>
  <c r="C654" i="1"/>
  <c r="D653" i="1"/>
  <c r="C653" i="1"/>
  <c r="D652" i="1"/>
  <c r="G652" i="1" s="1"/>
  <c r="C652" i="1"/>
  <c r="D651" i="1"/>
  <c r="G651" i="1" s="1"/>
  <c r="C651" i="1"/>
  <c r="D650" i="1"/>
  <c r="C650" i="1"/>
  <c r="H650" i="1" s="1"/>
  <c r="D649" i="1"/>
  <c r="C649" i="1"/>
  <c r="D648" i="1"/>
  <c r="G648" i="1" s="1"/>
  <c r="C648" i="1"/>
  <c r="H648" i="1" s="1"/>
  <c r="D647" i="1"/>
  <c r="G647" i="1" s="1"/>
  <c r="C647" i="1"/>
  <c r="D646" i="1"/>
  <c r="C646" i="1"/>
  <c r="H646" i="1" s="1"/>
  <c r="D645" i="1"/>
  <c r="C645" i="1"/>
  <c r="C642" i="1"/>
  <c r="C641" i="1"/>
  <c r="G636" i="1"/>
  <c r="D636" i="1"/>
  <c r="C636" i="1"/>
  <c r="H636" i="1" s="1"/>
  <c r="D635" i="1"/>
  <c r="G635" i="1" s="1"/>
  <c r="C635" i="1"/>
  <c r="D633" i="1"/>
  <c r="G632" i="1"/>
  <c r="D632" i="1"/>
  <c r="C632" i="1"/>
  <c r="H632" i="1" s="1"/>
  <c r="D631" i="1"/>
  <c r="G631" i="1" s="1"/>
  <c r="C631" i="1"/>
  <c r="D630" i="1"/>
  <c r="C630" i="1"/>
  <c r="H630" i="1" s="1"/>
  <c r="D629" i="1"/>
  <c r="C629" i="1"/>
  <c r="D628" i="1"/>
  <c r="C628" i="1"/>
  <c r="D627" i="1"/>
  <c r="G627" i="1" s="1"/>
  <c r="C627" i="1"/>
  <c r="G626" i="1"/>
  <c r="D626" i="1"/>
  <c r="C626" i="1"/>
  <c r="H626" i="1" s="1"/>
  <c r="D625" i="1"/>
  <c r="C625" i="1"/>
  <c r="D624" i="1"/>
  <c r="C624" i="1"/>
  <c r="H624" i="1" s="1"/>
  <c r="G623" i="1"/>
  <c r="D623" i="1"/>
  <c r="C623" i="1"/>
  <c r="D622" i="1"/>
  <c r="G622" i="1" s="1"/>
  <c r="C622" i="1"/>
  <c r="D621" i="1"/>
  <c r="C621" i="1"/>
  <c r="D620" i="1"/>
  <c r="C620" i="1"/>
  <c r="H620" i="1" s="1"/>
  <c r="G619" i="1"/>
  <c r="D619" i="1"/>
  <c r="C619" i="1"/>
  <c r="H619" i="1" s="1"/>
  <c r="D618" i="1"/>
  <c r="G618" i="1" s="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G472" i="1"/>
  <c r="D472" i="1"/>
  <c r="C472" i="1"/>
  <c r="G471" i="1"/>
  <c r="D471" i="1"/>
  <c r="C471" i="1"/>
  <c r="D470" i="1"/>
  <c r="C470" i="1"/>
  <c r="G470" i="1" s="1"/>
  <c r="D469" i="1"/>
  <c r="C469" i="1"/>
  <c r="H469" i="1" s="1"/>
  <c r="G468" i="1"/>
  <c r="D468" i="1"/>
  <c r="C468" i="1"/>
  <c r="G467" i="1"/>
  <c r="D467" i="1"/>
  <c r="C467" i="1"/>
  <c r="D466" i="1"/>
  <c r="C466" i="1"/>
  <c r="G466" i="1" s="1"/>
  <c r="D465" i="1"/>
  <c r="C465" i="1"/>
  <c r="H465" i="1" s="1"/>
  <c r="G464" i="1"/>
  <c r="D464" i="1"/>
  <c r="C464" i="1"/>
  <c r="G463" i="1"/>
  <c r="D463" i="1"/>
  <c r="C463" i="1"/>
  <c r="D462" i="1"/>
  <c r="C462" i="1"/>
  <c r="G462" i="1" s="1"/>
  <c r="D461" i="1"/>
  <c r="C461" i="1"/>
  <c r="H461" i="1" s="1"/>
  <c r="D460" i="1"/>
  <c r="G459" i="1"/>
  <c r="D459" i="1"/>
  <c r="C459" i="1"/>
  <c r="D458" i="1"/>
  <c r="C458" i="1"/>
  <c r="G458" i="1" s="1"/>
  <c r="D457" i="1"/>
  <c r="C457" i="1"/>
  <c r="H457" i="1" s="1"/>
  <c r="G456" i="1"/>
  <c r="D456" i="1"/>
  <c r="C456" i="1"/>
  <c r="G455" i="1"/>
  <c r="D455" i="1"/>
  <c r="C455" i="1"/>
  <c r="D454" i="1"/>
  <c r="C454" i="1"/>
  <c r="G454" i="1" s="1"/>
  <c r="D453" i="1"/>
  <c r="C453" i="1"/>
  <c r="H453" i="1" s="1"/>
  <c r="G452" i="1"/>
  <c r="D452" i="1"/>
  <c r="C452" i="1"/>
  <c r="G451" i="1"/>
  <c r="D451" i="1"/>
  <c r="C451" i="1"/>
  <c r="D450" i="1"/>
  <c r="C450" i="1"/>
  <c r="G450" i="1" s="1"/>
  <c r="D449" i="1"/>
  <c r="C449" i="1"/>
  <c r="H449" i="1" s="1"/>
  <c r="G448" i="1"/>
  <c r="D448" i="1"/>
  <c r="C448" i="1"/>
  <c r="G447" i="1"/>
  <c r="D447" i="1"/>
  <c r="C447" i="1"/>
  <c r="D446" i="1"/>
  <c r="C446" i="1"/>
  <c r="G446" i="1" s="1"/>
  <c r="D445" i="1"/>
  <c r="C445" i="1"/>
  <c r="H445" i="1" s="1"/>
  <c r="G444" i="1"/>
  <c r="D444" i="1"/>
  <c r="C444" i="1"/>
  <c r="G443" i="1"/>
  <c r="D443" i="1"/>
  <c r="C443" i="1"/>
  <c r="D442" i="1"/>
  <c r="C442" i="1"/>
  <c r="G442" i="1" s="1"/>
  <c r="D441" i="1"/>
  <c r="C441" i="1"/>
  <c r="H441" i="1" s="1"/>
  <c r="G440" i="1"/>
  <c r="D440" i="1"/>
  <c r="C440" i="1"/>
  <c r="G439" i="1"/>
  <c r="D439" i="1"/>
  <c r="C439" i="1"/>
  <c r="D438" i="1"/>
  <c r="C438" i="1"/>
  <c r="G438" i="1" s="1"/>
  <c r="D437" i="1"/>
  <c r="C437" i="1"/>
  <c r="H437" i="1" s="1"/>
  <c r="G436" i="1"/>
  <c r="D436" i="1"/>
  <c r="C436" i="1"/>
  <c r="G435" i="1"/>
  <c r="D435" i="1"/>
  <c r="C435" i="1"/>
  <c r="D434" i="1"/>
  <c r="C434" i="1"/>
  <c r="G434" i="1" s="1"/>
  <c r="D433" i="1"/>
  <c r="C433" i="1"/>
  <c r="H433" i="1" s="1"/>
  <c r="G432" i="1"/>
  <c r="D432" i="1"/>
  <c r="C432" i="1"/>
  <c r="G431" i="1"/>
  <c r="D431" i="1"/>
  <c r="C431" i="1"/>
  <c r="D430" i="1"/>
  <c r="C430" i="1"/>
  <c r="G430" i="1" s="1"/>
  <c r="D429" i="1"/>
  <c r="C429" i="1"/>
  <c r="H429" i="1" s="1"/>
  <c r="G428" i="1"/>
  <c r="D428" i="1"/>
  <c r="C428" i="1"/>
  <c r="G427" i="1"/>
  <c r="D427" i="1"/>
  <c r="C427" i="1"/>
  <c r="D426" i="1"/>
  <c r="C426" i="1"/>
  <c r="G426" i="1" s="1"/>
  <c r="D425" i="1"/>
  <c r="C425" i="1"/>
  <c r="H425" i="1" s="1"/>
  <c r="D424" i="1"/>
  <c r="D423" i="1"/>
  <c r="C423" i="1"/>
  <c r="D422" i="1"/>
  <c r="C422" i="1"/>
  <c r="D421" i="1"/>
  <c r="C421" i="1"/>
  <c r="D416" i="1"/>
  <c r="G416" i="1" s="1"/>
  <c r="C416" i="1"/>
  <c r="D415" i="1"/>
  <c r="G415" i="1" s="1"/>
  <c r="C415" i="1"/>
  <c r="D414" i="1"/>
  <c r="C414" i="1"/>
  <c r="G411" i="1"/>
  <c r="D411" i="1"/>
  <c r="C411" i="1"/>
  <c r="D410" i="1"/>
  <c r="C410" i="1"/>
  <c r="G410" i="1" s="1"/>
  <c r="D409" i="1"/>
  <c r="C409" i="1"/>
  <c r="H409" i="1" s="1"/>
  <c r="G408" i="1"/>
  <c r="D408" i="1"/>
  <c r="C408" i="1"/>
  <c r="G407" i="1"/>
  <c r="D407" i="1"/>
  <c r="C407" i="1"/>
  <c r="D406" i="1"/>
  <c r="C406" i="1"/>
  <c r="G406" i="1" s="1"/>
  <c r="D405" i="1"/>
  <c r="C405" i="1"/>
  <c r="H405" i="1" s="1"/>
  <c r="G404" i="1"/>
  <c r="D404" i="1"/>
  <c r="C404" i="1"/>
  <c r="G403" i="1"/>
  <c r="D403" i="1"/>
  <c r="C403" i="1"/>
  <c r="D402" i="1"/>
  <c r="C402" i="1"/>
  <c r="G402" i="1" s="1"/>
  <c r="D401" i="1"/>
  <c r="C401" i="1"/>
  <c r="H401" i="1" s="1"/>
  <c r="G400" i="1"/>
  <c r="D400" i="1"/>
  <c r="C400" i="1"/>
  <c r="G399" i="1"/>
  <c r="D399" i="1"/>
  <c r="C399" i="1"/>
  <c r="D398" i="1"/>
  <c r="C398" i="1"/>
  <c r="G398" i="1" s="1"/>
  <c r="D397" i="1"/>
  <c r="C397" i="1"/>
  <c r="H397" i="1" s="1"/>
  <c r="G396" i="1"/>
  <c r="D396" i="1"/>
  <c r="C396" i="1"/>
  <c r="G395" i="1"/>
  <c r="D395" i="1"/>
  <c r="C395" i="1"/>
  <c r="D394" i="1"/>
  <c r="C394" i="1"/>
  <c r="G394" i="1" s="1"/>
  <c r="D393" i="1"/>
  <c r="C393" i="1"/>
  <c r="H393" i="1" s="1"/>
  <c r="G392" i="1"/>
  <c r="D392" i="1"/>
  <c r="C392" i="1"/>
  <c r="G391" i="1"/>
  <c r="D391" i="1"/>
  <c r="C391" i="1"/>
  <c r="D390" i="1"/>
  <c r="C390" i="1"/>
  <c r="G390" i="1" s="1"/>
  <c r="D389" i="1"/>
  <c r="C389" i="1"/>
  <c r="H389" i="1" s="1"/>
  <c r="G388" i="1"/>
  <c r="D388" i="1"/>
  <c r="C388" i="1"/>
  <c r="G387" i="1"/>
  <c r="D387" i="1"/>
  <c r="C387" i="1"/>
  <c r="D386" i="1"/>
  <c r="C386" i="1"/>
  <c r="G386" i="1" s="1"/>
  <c r="D385" i="1"/>
  <c r="C385" i="1"/>
  <c r="H385" i="1" s="1"/>
  <c r="G384" i="1"/>
  <c r="D384" i="1"/>
  <c r="C384" i="1"/>
  <c r="G383" i="1"/>
  <c r="D383" i="1"/>
  <c r="C383" i="1"/>
  <c r="D382" i="1"/>
  <c r="C382" i="1"/>
  <c r="G382" i="1" s="1"/>
  <c r="D381" i="1"/>
  <c r="C381" i="1"/>
  <c r="H381" i="1" s="1"/>
  <c r="G380" i="1"/>
  <c r="D380" i="1"/>
  <c r="C380" i="1"/>
  <c r="G379" i="1"/>
  <c r="D379" i="1"/>
  <c r="C379" i="1"/>
  <c r="D378" i="1"/>
  <c r="C378" i="1"/>
  <c r="G378" i="1" s="1"/>
  <c r="D377" i="1"/>
  <c r="C377" i="1"/>
  <c r="H377" i="1" s="1"/>
  <c r="G376" i="1"/>
  <c r="D376" i="1"/>
  <c r="C376" i="1"/>
  <c r="G375" i="1"/>
  <c r="D375" i="1"/>
  <c r="C375" i="1"/>
  <c r="D374" i="1"/>
  <c r="C374" i="1"/>
  <c r="G374" i="1" s="1"/>
  <c r="D373" i="1"/>
  <c r="C373" i="1"/>
  <c r="H373" i="1" s="1"/>
  <c r="G372" i="1"/>
  <c r="D372" i="1"/>
  <c r="C372" i="1"/>
  <c r="G371" i="1"/>
  <c r="D371" i="1"/>
  <c r="C371" i="1"/>
  <c r="D370" i="1"/>
  <c r="C370" i="1"/>
  <c r="G370" i="1" s="1"/>
  <c r="D369" i="1"/>
  <c r="C369" i="1"/>
  <c r="H369" i="1" s="1"/>
  <c r="D368" i="1"/>
  <c r="G367" i="1"/>
  <c r="D367" i="1"/>
  <c r="C367" i="1"/>
  <c r="D366" i="1"/>
  <c r="C366" i="1"/>
  <c r="G366" i="1" s="1"/>
  <c r="D365" i="1"/>
  <c r="C365" i="1"/>
  <c r="H365" i="1" s="1"/>
  <c r="G364" i="1"/>
  <c r="D364" i="1"/>
  <c r="C364" i="1"/>
  <c r="G363" i="1"/>
  <c r="D363" i="1"/>
  <c r="C363" i="1"/>
  <c r="D362" i="1"/>
  <c r="C362" i="1"/>
  <c r="G362" i="1" s="1"/>
  <c r="D361" i="1"/>
  <c r="C361" i="1"/>
  <c r="H361" i="1" s="1"/>
  <c r="G360" i="1"/>
  <c r="D360" i="1"/>
  <c r="C360" i="1"/>
  <c r="G359" i="1"/>
  <c r="D359" i="1"/>
  <c r="C359" i="1"/>
  <c r="D358" i="1"/>
  <c r="C358" i="1"/>
  <c r="G358" i="1" s="1"/>
  <c r="D357" i="1"/>
  <c r="C357" i="1"/>
  <c r="H357" i="1" s="1"/>
  <c r="G356" i="1"/>
  <c r="D356" i="1"/>
  <c r="C356" i="1"/>
  <c r="D355" i="1"/>
  <c r="D354" i="1"/>
  <c r="C354" i="1"/>
  <c r="G354" i="1" s="1"/>
  <c r="D353" i="1"/>
  <c r="C353" i="1"/>
  <c r="H353" i="1" s="1"/>
  <c r="G352" i="1"/>
  <c r="D352" i="1"/>
  <c r="C352" i="1"/>
  <c r="G351" i="1"/>
  <c r="D351" i="1"/>
  <c r="C351" i="1"/>
  <c r="D350" i="1"/>
  <c r="C350" i="1"/>
  <c r="G350" i="1" s="1"/>
  <c r="D349" i="1"/>
  <c r="C349" i="1"/>
  <c r="H349" i="1" s="1"/>
  <c r="G348" i="1"/>
  <c r="D348" i="1"/>
  <c r="C348" i="1"/>
  <c r="G347" i="1"/>
  <c r="D347" i="1"/>
  <c r="C347" i="1"/>
  <c r="D346" i="1"/>
  <c r="C346" i="1"/>
  <c r="G346" i="1" s="1"/>
  <c r="D345" i="1"/>
  <c r="C345" i="1"/>
  <c r="H345" i="1" s="1"/>
  <c r="G344" i="1"/>
  <c r="D344" i="1"/>
  <c r="C344" i="1"/>
  <c r="G343" i="1"/>
  <c r="D343" i="1"/>
  <c r="C343" i="1"/>
  <c r="D342" i="1"/>
  <c r="C342" i="1"/>
  <c r="G342" i="1" s="1"/>
  <c r="D341" i="1"/>
  <c r="C341" i="1"/>
  <c r="H341" i="1" s="1"/>
  <c r="G340" i="1"/>
  <c r="D340" i="1"/>
  <c r="C340" i="1"/>
  <c r="G339" i="1"/>
  <c r="D339" i="1"/>
  <c r="C339" i="1"/>
  <c r="D338" i="1"/>
  <c r="C338" i="1"/>
  <c r="G338" i="1" s="1"/>
  <c r="D337" i="1"/>
  <c r="C337" i="1"/>
  <c r="H337" i="1" s="1"/>
  <c r="G336" i="1"/>
  <c r="D336" i="1"/>
  <c r="C336" i="1"/>
  <c r="G335" i="1"/>
  <c r="D335" i="1"/>
  <c r="C335" i="1"/>
  <c r="D334" i="1"/>
  <c r="C334" i="1"/>
  <c r="G334" i="1" s="1"/>
  <c r="D333" i="1"/>
  <c r="C333" i="1"/>
  <c r="H333" i="1" s="1"/>
  <c r="G332" i="1"/>
  <c r="D332" i="1"/>
  <c r="C332" i="1"/>
  <c r="G331" i="1"/>
  <c r="D331" i="1"/>
  <c r="C331" i="1"/>
  <c r="D330" i="1"/>
  <c r="C330" i="1"/>
  <c r="G330" i="1" s="1"/>
  <c r="D329" i="1"/>
  <c r="C329" i="1"/>
  <c r="H329" i="1" s="1"/>
  <c r="G328" i="1"/>
  <c r="D328" i="1"/>
  <c r="C328" i="1"/>
  <c r="G327" i="1"/>
  <c r="D327" i="1"/>
  <c r="C327" i="1"/>
  <c r="D326" i="1"/>
  <c r="C326" i="1"/>
  <c r="G326" i="1" s="1"/>
  <c r="D325" i="1"/>
  <c r="C325" i="1"/>
  <c r="H325" i="1" s="1"/>
  <c r="G324" i="1"/>
  <c r="D324" i="1"/>
  <c r="C324" i="1"/>
  <c r="G323" i="1"/>
  <c r="D323" i="1"/>
  <c r="C323" i="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D316" i="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D301" i="1"/>
  <c r="C301" i="1"/>
  <c r="D300" i="1"/>
  <c r="C300" i="1"/>
  <c r="H300" i="1" s="1"/>
  <c r="D299" i="1"/>
  <c r="G299" i="1" s="1"/>
  <c r="C299" i="1"/>
  <c r="G298" i="1"/>
  <c r="D298" i="1"/>
  <c r="C298" i="1"/>
  <c r="D294" i="1"/>
  <c r="G294" i="1" s="1"/>
  <c r="C294" i="1"/>
  <c r="D293" i="1"/>
  <c r="G293" i="1" s="1"/>
  <c r="C293" i="1"/>
  <c r="G292" i="1"/>
  <c r="D292" i="1"/>
  <c r="C292" i="1"/>
  <c r="H292" i="1" s="1"/>
  <c r="G291" i="1"/>
  <c r="D291" i="1"/>
  <c r="C291" i="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D272" i="1"/>
  <c r="G272" i="1" s="1"/>
  <c r="C272" i="1"/>
  <c r="D271" i="1"/>
  <c r="G271" i="1" s="1"/>
  <c r="C271" i="1"/>
  <c r="D270" i="1"/>
  <c r="G270" i="1" s="1"/>
  <c r="C270" i="1"/>
  <c r="C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D258"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D213" i="1"/>
  <c r="G213" i="1" s="1"/>
  <c r="C213" i="1"/>
  <c r="D212" i="1"/>
  <c r="G212" i="1" s="1"/>
  <c r="C212" i="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D198" i="1"/>
  <c r="G197" i="1"/>
  <c r="D197" i="1"/>
  <c r="C197" i="1"/>
  <c r="G196" i="1"/>
  <c r="D196" i="1"/>
  <c r="C196" i="1"/>
  <c r="H196" i="1" s="1"/>
  <c r="G195" i="1"/>
  <c r="D195" i="1"/>
  <c r="C195" i="1"/>
  <c r="H195" i="1" s="1"/>
  <c r="G194" i="1"/>
  <c r="D194" i="1"/>
  <c r="C194" i="1"/>
  <c r="H194" i="1" s="1"/>
  <c r="G193" i="1"/>
  <c r="D193" i="1"/>
  <c r="C193" i="1"/>
  <c r="H193" i="1" s="1"/>
  <c r="G192" i="1"/>
  <c r="D192" i="1"/>
  <c r="C192" i="1"/>
  <c r="H192" i="1" s="1"/>
  <c r="G191" i="1"/>
  <c r="D191" i="1"/>
  <c r="C191" i="1"/>
  <c r="H191" i="1" s="1"/>
  <c r="D190" i="1"/>
  <c r="G190" i="1" s="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D180" i="1"/>
  <c r="G180" i="1" s="1"/>
  <c r="C180" i="1"/>
  <c r="D179" i="1"/>
  <c r="G179" i="1" s="1"/>
  <c r="C179" i="1"/>
  <c r="D178" i="1"/>
  <c r="G178" i="1" s="1"/>
  <c r="C178" i="1"/>
  <c r="D177" i="1"/>
  <c r="G177" i="1" s="1"/>
  <c r="C177" i="1"/>
  <c r="D176" i="1"/>
  <c r="G176" i="1" s="1"/>
  <c r="C176" i="1"/>
  <c r="G175" i="1"/>
  <c r="D175" i="1"/>
  <c r="C175" i="1"/>
  <c r="H175" i="1" s="1"/>
  <c r="D174" i="1"/>
  <c r="G174" i="1" s="1"/>
  <c r="C174" i="1"/>
  <c r="G173" i="1"/>
  <c r="D173" i="1"/>
  <c r="C173" i="1"/>
  <c r="H173" i="1" s="1"/>
  <c r="G172" i="1"/>
  <c r="D172" i="1"/>
  <c r="C172" i="1"/>
  <c r="H172" i="1" s="1"/>
  <c r="G171" i="1"/>
  <c r="D171" i="1"/>
  <c r="C171" i="1"/>
  <c r="H171" i="1" s="1"/>
  <c r="D170" i="1"/>
  <c r="G170" i="1" s="1"/>
  <c r="C170" i="1"/>
  <c r="D169" i="1"/>
  <c r="G169" i="1" s="1"/>
  <c r="C169" i="1"/>
  <c r="D168" i="1"/>
  <c r="G168" i="1" s="1"/>
  <c r="C168" i="1"/>
  <c r="D167" i="1"/>
  <c r="G167" i="1" s="1"/>
  <c r="C167" i="1"/>
  <c r="D166" i="1"/>
  <c r="G166" i="1" s="1"/>
  <c r="C166" i="1"/>
  <c r="H166" i="1" s="1"/>
  <c r="G165" i="1"/>
  <c r="D165" i="1"/>
  <c r="C165" i="1"/>
  <c r="H165" i="1" s="1"/>
  <c r="D164" i="1"/>
  <c r="G164" i="1" s="1"/>
  <c r="C164" i="1"/>
  <c r="D163" i="1"/>
  <c r="G163" i="1" s="1"/>
  <c r="C163" i="1"/>
  <c r="D162" i="1"/>
  <c r="G162" i="1" s="1"/>
  <c r="C162" i="1"/>
  <c r="H162" i="1" s="1"/>
  <c r="D161" i="1"/>
  <c r="G161" i="1" s="1"/>
  <c r="C161" i="1"/>
  <c r="C160" i="1"/>
  <c r="G159" i="1"/>
  <c r="D159" i="1"/>
  <c r="C159" i="1"/>
  <c r="H159" i="1" s="1"/>
  <c r="D158" i="1"/>
  <c r="G158" i="1" s="1"/>
  <c r="C158" i="1"/>
  <c r="G157" i="1"/>
  <c r="D157" i="1"/>
  <c r="C157" i="1"/>
  <c r="H157" i="1" s="1"/>
  <c r="D156" i="1"/>
  <c r="G156" i="1" s="1"/>
  <c r="C156" i="1"/>
  <c r="H156" i="1" s="1"/>
  <c r="G155" i="1"/>
  <c r="D155" i="1"/>
  <c r="C155" i="1"/>
  <c r="H155" i="1" s="1"/>
  <c r="G154" i="1"/>
  <c r="D154" i="1"/>
  <c r="C154" i="1"/>
  <c r="H154" i="1" s="1"/>
  <c r="G153" i="1"/>
  <c r="D153" i="1"/>
  <c r="C153" i="1"/>
  <c r="H153" i="1" s="1"/>
  <c r="G152" i="1"/>
  <c r="D152" i="1"/>
  <c r="C152" i="1"/>
  <c r="H152" i="1" s="1"/>
  <c r="G151" i="1"/>
  <c r="D151" i="1"/>
  <c r="C151" i="1"/>
  <c r="D150" i="1"/>
  <c r="G150" i="1" s="1"/>
  <c r="C150" i="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D132" i="1"/>
  <c r="G132" i="1" s="1"/>
  <c r="C132" i="1"/>
  <c r="D131" i="1"/>
  <c r="G131" i="1" s="1"/>
  <c r="C131" i="1"/>
  <c r="H131"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G112" i="1"/>
  <c r="D112" i="1"/>
  <c r="C112" i="1"/>
  <c r="H112" i="1" s="1"/>
  <c r="G111" i="1"/>
  <c r="D111" i="1"/>
  <c r="C111" i="1"/>
  <c r="H111" i="1" s="1"/>
  <c r="G110" i="1"/>
  <c r="D110" i="1"/>
  <c r="C110" i="1"/>
  <c r="H110" i="1" s="1"/>
  <c r="G109" i="1"/>
  <c r="D109" i="1"/>
  <c r="C109" i="1"/>
  <c r="H109" i="1" s="1"/>
  <c r="D108" i="1"/>
  <c r="G108" i="1" s="1"/>
  <c r="C108" i="1"/>
  <c r="G107" i="1"/>
  <c r="D107" i="1"/>
  <c r="C107" i="1"/>
  <c r="H107" i="1" s="1"/>
  <c r="G106" i="1"/>
  <c r="D106" i="1"/>
  <c r="C106" i="1"/>
  <c r="H106" i="1" s="1"/>
  <c r="G105" i="1"/>
  <c r="D105" i="1"/>
  <c r="C105" i="1"/>
  <c r="H105" i="1" s="1"/>
  <c r="G104" i="1"/>
  <c r="D104" i="1"/>
  <c r="C104" i="1"/>
  <c r="H104" i="1" s="1"/>
  <c r="G103" i="1"/>
  <c r="D103" i="1"/>
  <c r="C103" i="1"/>
  <c r="H103" i="1" s="1"/>
  <c r="G102" i="1"/>
  <c r="D102" i="1"/>
  <c r="C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E327" i="9" l="1"/>
  <c r="B327" i="9" s="1"/>
  <c r="I35" i="3"/>
  <c r="D1571" i="1"/>
  <c r="G1571" i="1" s="1"/>
  <c r="J1573" i="1"/>
  <c r="H1571" i="1"/>
  <c r="G1573" i="1"/>
  <c r="H1340" i="1"/>
  <c r="H1351" i="1"/>
  <c r="H1353" i="1"/>
  <c r="G1362" i="1"/>
  <c r="H1366" i="1"/>
  <c r="G1371" i="1"/>
  <c r="H1373" i="1"/>
  <c r="H1382" i="1"/>
  <c r="E322" i="9"/>
  <c r="B322" i="9" s="1"/>
  <c r="H1342" i="1"/>
  <c r="H1348" i="1"/>
  <c r="H1361" i="1"/>
  <c r="H1377" i="1"/>
  <c r="E321" i="9"/>
  <c r="B321" i="9" s="1"/>
  <c r="E324" i="9"/>
  <c r="B324" i="9" s="1"/>
  <c r="E325" i="9"/>
  <c r="B325" i="9" s="1"/>
  <c r="E330" i="9"/>
  <c r="B330" i="9" s="1"/>
  <c r="E340" i="9"/>
  <c r="B340" i="9" s="1"/>
  <c r="G1354" i="1"/>
  <c r="H1391" i="1"/>
  <c r="G1393" i="1"/>
  <c r="H1395" i="1"/>
  <c r="H1399" i="1"/>
  <c r="G1392" i="1"/>
  <c r="G1394" i="1"/>
  <c r="G1396" i="1"/>
  <c r="H1390" i="1"/>
  <c r="H1394" i="1"/>
  <c r="H1398" i="1"/>
  <c r="G1391" i="1"/>
  <c r="H1393" i="1"/>
  <c r="G1395" i="1"/>
  <c r="H1397" i="1"/>
  <c r="G1399" i="1"/>
  <c r="H1392" i="1"/>
  <c r="H1396" i="1"/>
  <c r="H1400" i="1"/>
  <c r="H1341" i="1"/>
  <c r="H1344" i="1"/>
  <c r="G1345" i="1"/>
  <c r="H1347" i="1"/>
  <c r="H1349" i="1"/>
  <c r="H1352" i="1"/>
  <c r="G1353" i="1"/>
  <c r="H1355" i="1"/>
  <c r="H1357" i="1"/>
  <c r="H1360" i="1"/>
  <c r="G1361" i="1"/>
  <c r="H1363" i="1"/>
  <c r="H1365" i="1"/>
  <c r="H1368" i="1"/>
  <c r="G1370" i="1"/>
  <c r="H1372" i="1"/>
  <c r="G1374" i="1"/>
  <c r="H1376" i="1"/>
  <c r="G1378" i="1"/>
  <c r="H1380" i="1"/>
  <c r="G1382" i="1"/>
  <c r="G1384" i="1"/>
  <c r="E326" i="9"/>
  <c r="B326" i="9" s="1"/>
  <c r="G1342" i="1"/>
  <c r="H1346" i="1"/>
  <c r="G1350" i="1"/>
  <c r="H1354" i="1"/>
  <c r="G1358" i="1"/>
  <c r="H1362" i="1"/>
  <c r="G1366" i="1"/>
  <c r="G1369" i="1"/>
  <c r="H1371" i="1"/>
  <c r="G1373" i="1"/>
  <c r="H1375" i="1"/>
  <c r="G1377" i="1"/>
  <c r="H1379" i="1"/>
  <c r="G1381" i="1"/>
  <c r="H1383" i="1"/>
  <c r="E331" i="9"/>
  <c r="B331" i="9" s="1"/>
  <c r="G1385" i="1"/>
  <c r="H1320" i="1"/>
  <c r="G1321" i="1"/>
  <c r="H1323" i="1"/>
  <c r="H1325" i="1"/>
  <c r="H1328" i="1"/>
  <c r="G1329" i="1"/>
  <c r="H1331" i="1"/>
  <c r="H1333" i="1"/>
  <c r="H1336" i="1"/>
  <c r="G1337" i="1"/>
  <c r="G1318" i="1"/>
  <c r="H1322" i="1"/>
  <c r="G1326" i="1"/>
  <c r="H1330" i="1"/>
  <c r="G1334" i="1"/>
  <c r="H1338" i="1"/>
  <c r="E312" i="9"/>
  <c r="B312" i="9" s="1"/>
  <c r="H1317" i="1"/>
  <c r="H1385" i="1"/>
  <c r="H1386" i="1"/>
  <c r="H1389" i="1"/>
  <c r="G1389" i="1"/>
  <c r="H1387" i="1"/>
  <c r="H1384" i="1"/>
  <c r="G1305" i="1"/>
  <c r="G1681" i="1"/>
  <c r="C1585" i="1"/>
  <c r="H1585" i="1" s="1"/>
  <c r="H1605" i="1"/>
  <c r="G1593" i="1"/>
  <c r="H1511" i="1"/>
  <c r="G423" i="1"/>
  <c r="G301" i="1"/>
  <c r="G300" i="1"/>
  <c r="G414" i="1"/>
  <c r="H291" i="1"/>
  <c r="H294" i="1"/>
  <c r="H293" i="1"/>
  <c r="H298" i="1"/>
  <c r="H1316" i="1"/>
  <c r="H1315" i="1"/>
  <c r="H1314" i="1"/>
  <c r="H1313" i="1"/>
  <c r="H1312" i="1"/>
  <c r="H1311" i="1"/>
  <c r="H1307" i="1"/>
  <c r="H1306" i="1"/>
  <c r="H1303" i="1"/>
  <c r="H1305" i="1"/>
  <c r="G1292" i="1"/>
  <c r="H1179" i="1"/>
  <c r="H1176" i="1"/>
  <c r="H1178" i="1"/>
  <c r="H1177" i="1"/>
  <c r="H1166" i="1"/>
  <c r="H1263" i="1"/>
  <c r="E304" i="9"/>
  <c r="B304" i="9" s="1"/>
  <c r="H1260" i="1"/>
  <c r="G1264" i="1"/>
  <c r="F260" i="5"/>
  <c r="H1259" i="1"/>
  <c r="H1256" i="1"/>
  <c r="H1258" i="1"/>
  <c r="H1257" i="1"/>
  <c r="E251" i="5"/>
  <c r="E319" i="9"/>
  <c r="B319" i="9" s="1"/>
  <c r="H1184" i="1"/>
  <c r="D1087" i="1"/>
  <c r="G1087" i="1" s="1"/>
  <c r="H1076" i="1"/>
  <c r="H1078" i="1"/>
  <c r="H1090" i="1"/>
  <c r="E69" i="5"/>
  <c r="E6" i="5" s="1"/>
  <c r="H1092" i="1"/>
  <c r="E307" i="9"/>
  <c r="B307" i="9" s="1"/>
  <c r="H1033" i="1"/>
  <c r="H1017" i="1"/>
  <c r="F12" i="5"/>
  <c r="F19" i="5"/>
  <c r="H1024" i="1"/>
  <c r="H1027" i="1"/>
  <c r="E7" i="5"/>
  <c r="I22" i="3" s="1"/>
  <c r="H1015" i="1"/>
  <c r="H272" i="1"/>
  <c r="H180" i="1"/>
  <c r="H179" i="1"/>
  <c r="E50" i="9"/>
  <c r="B50" i="9" s="1"/>
  <c r="H652" i="1"/>
  <c r="E25" i="9"/>
  <c r="B25" i="9" s="1"/>
  <c r="E26" i="9"/>
  <c r="B26" i="9" s="1"/>
  <c r="H301" i="1"/>
  <c r="E647" i="4"/>
  <c r="D641" i="1" s="1"/>
  <c r="G641" i="1" s="1"/>
  <c r="E294" i="9"/>
  <c r="B294" i="9" s="1"/>
  <c r="H421" i="1"/>
  <c r="E648" i="4"/>
  <c r="D642" i="1" s="1"/>
  <c r="H642" i="1" s="1"/>
  <c r="H299" i="1"/>
  <c r="G422" i="1"/>
  <c r="H270" i="1"/>
  <c r="B247" i="9"/>
  <c r="H269" i="1"/>
  <c r="H271" i="1"/>
  <c r="H212" i="1"/>
  <c r="H213" i="1"/>
  <c r="H190" i="1"/>
  <c r="H197" i="1"/>
  <c r="H178" i="1"/>
  <c r="H177" i="1"/>
  <c r="H176" i="1"/>
  <c r="H174" i="1"/>
  <c r="F178" i="4"/>
  <c r="H170" i="1"/>
  <c r="H169" i="1"/>
  <c r="H168" i="1"/>
  <c r="H167" i="1"/>
  <c r="H164" i="1"/>
  <c r="E49" i="9"/>
  <c r="B49" i="9" s="1"/>
  <c r="H163" i="1"/>
  <c r="H161" i="1"/>
  <c r="H158" i="1"/>
  <c r="F237" i="9"/>
  <c r="B237" i="9" s="1"/>
  <c r="H149" i="1"/>
  <c r="H151" i="1"/>
  <c r="H150" i="1"/>
  <c r="H132" i="1"/>
  <c r="H102" i="1"/>
  <c r="H113" i="1"/>
  <c r="H108" i="1"/>
  <c r="E46" i="9"/>
  <c r="B46" i="9" s="1"/>
  <c r="E36" i="9"/>
  <c r="B36" i="9" s="1"/>
  <c r="E37" i="9"/>
  <c r="B37" i="9" s="1"/>
  <c r="H324" i="1"/>
  <c r="H328" i="1"/>
  <c r="H332" i="1"/>
  <c r="H336" i="1"/>
  <c r="H340" i="1"/>
  <c r="H344" i="1"/>
  <c r="H348" i="1"/>
  <c r="H352" i="1"/>
  <c r="H356" i="1"/>
  <c r="H360" i="1"/>
  <c r="H364" i="1"/>
  <c r="H372" i="1"/>
  <c r="H376" i="1"/>
  <c r="H380" i="1"/>
  <c r="H384" i="1"/>
  <c r="H388" i="1"/>
  <c r="H392" i="1"/>
  <c r="H396" i="1"/>
  <c r="H400" i="1"/>
  <c r="H404" i="1"/>
  <c r="H408" i="1"/>
  <c r="H416" i="1"/>
  <c r="H428" i="1"/>
  <c r="H432" i="1"/>
  <c r="H436" i="1"/>
  <c r="H440" i="1"/>
  <c r="H444" i="1"/>
  <c r="H448" i="1"/>
  <c r="H452" i="1"/>
  <c r="H456" i="1"/>
  <c r="H464" i="1"/>
  <c r="H468" i="1"/>
  <c r="H472" i="1"/>
  <c r="H621" i="1"/>
  <c r="G621" i="1"/>
  <c r="H628" i="1"/>
  <c r="G628" i="1"/>
  <c r="H323" i="1"/>
  <c r="G325" i="1"/>
  <c r="H327" i="1"/>
  <c r="G329" i="1"/>
  <c r="H331" i="1"/>
  <c r="G333" i="1"/>
  <c r="H335" i="1"/>
  <c r="G337" i="1"/>
  <c r="H339" i="1"/>
  <c r="G341" i="1"/>
  <c r="H343" i="1"/>
  <c r="G345" i="1"/>
  <c r="H347" i="1"/>
  <c r="G349" i="1"/>
  <c r="H351" i="1"/>
  <c r="G353" i="1"/>
  <c r="G357"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25" i="1"/>
  <c r="G625"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575" i="1"/>
  <c r="G575" i="1"/>
  <c r="H577" i="1"/>
  <c r="G577" i="1"/>
  <c r="H579" i="1"/>
  <c r="G579" i="1"/>
  <c r="H581" i="1"/>
  <c r="G581" i="1"/>
  <c r="H583" i="1"/>
  <c r="G583" i="1"/>
  <c r="H585" i="1"/>
  <c r="G585" i="1"/>
  <c r="H587" i="1"/>
  <c r="G587"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41" i="1"/>
  <c r="G642" i="1"/>
  <c r="H649" i="1"/>
  <c r="G649" i="1"/>
  <c r="G650" i="1"/>
  <c r="G660" i="1"/>
  <c r="H665" i="1"/>
  <c r="G665" i="1"/>
  <c r="G666" i="1"/>
  <c r="G676" i="1"/>
  <c r="H681" i="1"/>
  <c r="G681" i="1"/>
  <c r="G682" i="1"/>
  <c r="G692" i="1"/>
  <c r="H697" i="1"/>
  <c r="G697" i="1"/>
  <c r="G698" i="1"/>
  <c r="G708" i="1"/>
  <c r="H713" i="1"/>
  <c r="G713" i="1"/>
  <c r="G714" i="1"/>
  <c r="G724" i="1"/>
  <c r="H729" i="1"/>
  <c r="G729" i="1"/>
  <c r="G730" i="1"/>
  <c r="H618" i="1"/>
  <c r="G620" i="1"/>
  <c r="H622" i="1"/>
  <c r="G624" i="1"/>
  <c r="H629" i="1"/>
  <c r="G629" i="1"/>
  <c r="G630" i="1"/>
  <c r="H645" i="1"/>
  <c r="G645" i="1"/>
  <c r="G646" i="1"/>
  <c r="H654" i="1"/>
  <c r="G656" i="1"/>
  <c r="H661" i="1"/>
  <c r="G661" i="1"/>
  <c r="G662" i="1"/>
  <c r="H670" i="1"/>
  <c r="G672" i="1"/>
  <c r="H677" i="1"/>
  <c r="G677" i="1"/>
  <c r="G678" i="1"/>
  <c r="H686" i="1"/>
  <c r="G688" i="1"/>
  <c r="H693" i="1"/>
  <c r="G693" i="1"/>
  <c r="G694" i="1"/>
  <c r="H702" i="1"/>
  <c r="G704" i="1"/>
  <c r="H709" i="1"/>
  <c r="G709" i="1"/>
  <c r="G710" i="1"/>
  <c r="H718" i="1"/>
  <c r="G720" i="1"/>
  <c r="H725" i="1"/>
  <c r="G725" i="1"/>
  <c r="G726" i="1"/>
  <c r="H734" i="1"/>
  <c r="G736" i="1"/>
  <c r="H741" i="1"/>
  <c r="G741" i="1"/>
  <c r="H746" i="1"/>
  <c r="G746" i="1"/>
  <c r="H749" i="1"/>
  <c r="G749" i="1"/>
  <c r="H754" i="1"/>
  <c r="G754" i="1"/>
  <c r="H762" i="1"/>
  <c r="H770" i="1"/>
  <c r="H778" i="1"/>
  <c r="H786" i="1"/>
  <c r="H657" i="1"/>
  <c r="G657" i="1"/>
  <c r="H673" i="1"/>
  <c r="G673" i="1"/>
  <c r="H689" i="1"/>
  <c r="G689" i="1"/>
  <c r="H705" i="1"/>
  <c r="G705" i="1"/>
  <c r="H721" i="1"/>
  <c r="G721" i="1"/>
  <c r="H737" i="1"/>
  <c r="G737" i="1"/>
  <c r="H653" i="1"/>
  <c r="G653" i="1"/>
  <c r="H669" i="1"/>
  <c r="G669" i="1"/>
  <c r="H685" i="1"/>
  <c r="G685" i="1"/>
  <c r="H701" i="1"/>
  <c r="G701" i="1"/>
  <c r="H717" i="1"/>
  <c r="G717" i="1"/>
  <c r="H733" i="1"/>
  <c r="G733" i="1"/>
  <c r="H742" i="1"/>
  <c r="G742" i="1"/>
  <c r="H745" i="1"/>
  <c r="G745" i="1"/>
  <c r="H750" i="1"/>
  <c r="G750" i="1"/>
  <c r="H753" i="1"/>
  <c r="G753" i="1"/>
  <c r="H956" i="1"/>
  <c r="H623" i="1"/>
  <c r="H627" i="1"/>
  <c r="H631" i="1"/>
  <c r="H635"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1262" i="1"/>
  <c r="H1266" i="1"/>
  <c r="H1270" i="1"/>
  <c r="H1274" i="1"/>
  <c r="H1282" i="1"/>
  <c r="H1286" i="1"/>
  <c r="H1290" i="1"/>
  <c r="H1294" i="1"/>
  <c r="G1296" i="1"/>
  <c r="G1300" i="1"/>
  <c r="G1304" i="1"/>
  <c r="G1308" i="1"/>
  <c r="G1312" i="1"/>
  <c r="G1316" i="1"/>
  <c r="G1320" i="1"/>
  <c r="G1324" i="1"/>
  <c r="G1328" i="1"/>
  <c r="G1332" i="1"/>
  <c r="G1336" i="1"/>
  <c r="G1340" i="1"/>
  <c r="G1344" i="1"/>
  <c r="G1348" i="1"/>
  <c r="G1352" i="1"/>
  <c r="G1356" i="1"/>
  <c r="G1360" i="1"/>
  <c r="G1364" i="1"/>
  <c r="I1541" i="1"/>
  <c r="H1261" i="1"/>
  <c r="G1263" i="1"/>
  <c r="H1265" i="1"/>
  <c r="G1267" i="1"/>
  <c r="H1269" i="1"/>
  <c r="G1271" i="1"/>
  <c r="H1273" i="1"/>
  <c r="G1275" i="1"/>
  <c r="H1277" i="1"/>
  <c r="G1279" i="1"/>
  <c r="H1281" i="1"/>
  <c r="G1283" i="1"/>
  <c r="H1285" i="1"/>
  <c r="G1287" i="1"/>
  <c r="H1289" i="1"/>
  <c r="G1291" i="1"/>
  <c r="H1293" i="1"/>
  <c r="G1295" i="1"/>
  <c r="G1299" i="1"/>
  <c r="G1303" i="1"/>
  <c r="G1307" i="1"/>
  <c r="G1311" i="1"/>
  <c r="G1315" i="1"/>
  <c r="G1319" i="1"/>
  <c r="G1323" i="1"/>
  <c r="G1327" i="1"/>
  <c r="G1331" i="1"/>
  <c r="G1335" i="1"/>
  <c r="G1339" i="1"/>
  <c r="G1343" i="1"/>
  <c r="G1347" i="1"/>
  <c r="G1351" i="1"/>
  <c r="G1355" i="1"/>
  <c r="G1359" i="1"/>
  <c r="G1363" i="1"/>
  <c r="G1367" i="1"/>
  <c r="H1264" i="1"/>
  <c r="H1268" i="1"/>
  <c r="H1272" i="1"/>
  <c r="H1276" i="1"/>
  <c r="H1280" i="1"/>
  <c r="H1284" i="1"/>
  <c r="H1288" i="1"/>
  <c r="H1292" i="1"/>
  <c r="I1545" i="1"/>
  <c r="H1401" i="1"/>
  <c r="H1541" i="1"/>
  <c r="J1542" i="1"/>
  <c r="H1543" i="1"/>
  <c r="I1543" i="1" s="1"/>
  <c r="J1544" i="1"/>
  <c r="H1545" i="1"/>
  <c r="J1546" i="1"/>
  <c r="H1547" i="1"/>
  <c r="G1548" i="1"/>
  <c r="G1550" i="1"/>
  <c r="G1552" i="1"/>
  <c r="G1554" i="1"/>
  <c r="G1558" i="1"/>
  <c r="G1560" i="1"/>
  <c r="G1562" i="1"/>
  <c r="G1565" i="1"/>
  <c r="H1566" i="1"/>
  <c r="J1566" i="1"/>
  <c r="H1567" i="1"/>
  <c r="I1567" i="1" s="1"/>
  <c r="H1570" i="1"/>
  <c r="J1570" i="1"/>
  <c r="H1573" i="1"/>
  <c r="I1573" i="1" s="1"/>
  <c r="H1576" i="1"/>
  <c r="J1576" i="1"/>
  <c r="H1578" i="1"/>
  <c r="I1578" i="1" s="1"/>
  <c r="H1581" i="1"/>
  <c r="J1581" i="1"/>
  <c r="G1583" i="1"/>
  <c r="H1586" i="1"/>
  <c r="G1588" i="1"/>
  <c r="G1591" i="1"/>
  <c r="H1594" i="1"/>
  <c r="G1596" i="1"/>
  <c r="G1599" i="1"/>
  <c r="H1602" i="1"/>
  <c r="G1604" i="1"/>
  <c r="G1607" i="1"/>
  <c r="H1610" i="1"/>
  <c r="G1612" i="1"/>
  <c r="G1615" i="1"/>
  <c r="H1618" i="1"/>
  <c r="G1620" i="1"/>
  <c r="G1651" i="1"/>
  <c r="H1651" i="1"/>
  <c r="G1655" i="1"/>
  <c r="H1655" i="1"/>
  <c r="G1659" i="1"/>
  <c r="H1659" i="1"/>
  <c r="G1663" i="1"/>
  <c r="H1663" i="1"/>
  <c r="G1667" i="1"/>
  <c r="H1667" i="1"/>
  <c r="G1671" i="1"/>
  <c r="H1671" i="1"/>
  <c r="G1675" i="1"/>
  <c r="H1675" i="1"/>
  <c r="G1679" i="1"/>
  <c r="H1679" i="1"/>
  <c r="G1683" i="1"/>
  <c r="H1683" i="1"/>
  <c r="H24" i="9"/>
  <c r="G24" i="9"/>
  <c r="F153" i="4"/>
  <c r="E308" i="4"/>
  <c r="F431" i="4"/>
  <c r="G1542" i="1"/>
  <c r="I1542" i="1" s="1"/>
  <c r="G1544" i="1"/>
  <c r="I1544" i="1" s="1"/>
  <c r="G1546" i="1"/>
  <c r="I1546" i="1" s="1"/>
  <c r="H1548" i="1"/>
  <c r="H1550" i="1"/>
  <c r="H1552" i="1"/>
  <c r="H1554" i="1"/>
  <c r="H1558" i="1"/>
  <c r="H1560" i="1"/>
  <c r="H1562" i="1"/>
  <c r="H1565" i="1"/>
  <c r="G1569" i="1"/>
  <c r="I1569" i="1" s="1"/>
  <c r="G1575" i="1"/>
  <c r="G1580" i="1"/>
  <c r="I1580" i="1" s="1"/>
  <c r="G1582" i="1"/>
  <c r="E640" i="4"/>
  <c r="D634" i="1" s="1"/>
  <c r="D5" i="7"/>
  <c r="H34" i="3"/>
  <c r="G1566" i="1"/>
  <c r="I1566" i="1" s="1"/>
  <c r="H1568" i="1"/>
  <c r="I1568" i="1" s="1"/>
  <c r="J1568" i="1"/>
  <c r="H1569" i="1"/>
  <c r="G1570" i="1"/>
  <c r="I1570" i="1" s="1"/>
  <c r="H1574" i="1"/>
  <c r="I1574" i="1" s="1"/>
  <c r="J1574" i="1"/>
  <c r="H1575" i="1"/>
  <c r="G1576" i="1"/>
  <c r="I1576" i="1" s="1"/>
  <c r="H1579" i="1"/>
  <c r="I1579" i="1" s="1"/>
  <c r="J1579" i="1"/>
  <c r="H1580" i="1"/>
  <c r="G1581" i="1"/>
  <c r="I1581" i="1" s="1"/>
  <c r="H1582" i="1"/>
  <c r="G1587" i="1"/>
  <c r="H1590" i="1"/>
  <c r="G1595" i="1"/>
  <c r="H1598" i="1"/>
  <c r="G1603" i="1"/>
  <c r="H1606" i="1"/>
  <c r="G1611" i="1"/>
  <c r="H1614" i="1"/>
  <c r="G1619" i="1"/>
  <c r="G1652" i="1"/>
  <c r="G1656" i="1"/>
  <c r="G1660" i="1"/>
  <c r="G1664" i="1"/>
  <c r="G1668" i="1"/>
  <c r="G1672" i="1"/>
  <c r="G1676" i="1"/>
  <c r="G1680" i="1"/>
  <c r="G1684" i="1"/>
  <c r="E6" i="4"/>
  <c r="F106" i="4"/>
  <c r="E418" i="4"/>
  <c r="D413" i="1" s="1"/>
  <c r="E141" i="6"/>
  <c r="I27" i="3"/>
  <c r="F44" i="4"/>
  <c r="D134" i="4"/>
  <c r="D6" i="4" s="1"/>
  <c r="D202" i="4"/>
  <c r="F222" i="4"/>
  <c r="D262" i="4"/>
  <c r="F309" i="4"/>
  <c r="D321" i="4"/>
  <c r="F355" i="4"/>
  <c r="F361" i="4"/>
  <c r="D373" i="4"/>
  <c r="D360" i="4" s="1"/>
  <c r="F407" i="4"/>
  <c r="F427" i="4"/>
  <c r="F432" i="4"/>
  <c r="D466" i="4"/>
  <c r="F480" i="4"/>
  <c r="F492" i="4"/>
  <c r="D536" i="4"/>
  <c r="D584" i="4"/>
  <c r="F598" i="4"/>
  <c r="F636" i="4"/>
  <c r="F5" i="6"/>
  <c r="F426" i="4"/>
  <c r="F607" i="4"/>
  <c r="D7" i="5"/>
  <c r="D178" i="5"/>
  <c r="H336" i="9"/>
  <c r="E177" i="5"/>
  <c r="F204" i="5"/>
  <c r="D203" i="5"/>
  <c r="F130" i="6"/>
  <c r="D129" i="6"/>
  <c r="G314" i="9"/>
  <c r="E314" i="9" s="1"/>
  <c r="B314" i="9" s="1"/>
  <c r="D88" i="5"/>
  <c r="G315" i="9"/>
  <c r="G316" i="9"/>
  <c r="D147" i="5"/>
  <c r="F150" i="5"/>
  <c r="D274" i="5"/>
  <c r="F277" i="5"/>
  <c r="D44" i="8"/>
  <c r="E164" i="4"/>
  <c r="D160" i="1" s="1"/>
  <c r="G160" i="1" s="1"/>
  <c r="H316" i="9"/>
  <c r="H315" i="9"/>
  <c r="G339" i="9"/>
  <c r="E339" i="9" s="1"/>
  <c r="B339" i="9" s="1"/>
  <c r="F219" i="5"/>
  <c r="F36" i="6"/>
  <c r="D35" i="6"/>
  <c r="F122" i="6"/>
  <c r="D114" i="6"/>
  <c r="E5" i="7"/>
  <c r="E84" i="9"/>
  <c r="B84" i="9" s="1"/>
  <c r="B89" i="9"/>
  <c r="B93" i="9"/>
  <c r="B97" i="9"/>
  <c r="B101" i="9"/>
  <c r="B105" i="9"/>
  <c r="B109" i="9"/>
  <c r="B113" i="9"/>
  <c r="B117" i="9"/>
  <c r="B121" i="9"/>
  <c r="B125" i="9"/>
  <c r="B129" i="9"/>
  <c r="E136" i="9"/>
  <c r="B136" i="9" s="1"/>
  <c r="B142" i="9"/>
  <c r="E152" i="9"/>
  <c r="B152" i="9" s="1"/>
  <c r="E164" i="9"/>
  <c r="B164" i="9" s="1"/>
  <c r="E337" i="9"/>
  <c r="B337" i="9" s="1"/>
  <c r="H310"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H309" i="9"/>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L228" i="9"/>
  <c r="G180" i="9"/>
  <c r="H179" i="9"/>
  <c r="G179" i="9"/>
  <c r="G178" i="9"/>
  <c r="E178" i="9" s="1"/>
  <c r="B178" i="9" s="1"/>
  <c r="G177" i="9"/>
  <c r="E177" i="9" s="1"/>
  <c r="B177" i="9" s="1"/>
  <c r="G176" i="9"/>
  <c r="E176" i="9" s="1"/>
  <c r="B176" i="9" s="1"/>
  <c r="G175" i="9"/>
  <c r="E175" i="9" s="1"/>
  <c r="B175" i="9" s="1"/>
  <c r="G174" i="9"/>
  <c r="E174" i="9" s="1"/>
  <c r="B174" i="9" s="1"/>
  <c r="I10" i="9"/>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B138" i="9"/>
  <c r="E148" i="9"/>
  <c r="B148" i="9" s="1"/>
  <c r="B154" i="9"/>
  <c r="E160" i="9"/>
  <c r="B160" i="9" s="1"/>
  <c r="B134" i="9"/>
  <c r="E144" i="9"/>
  <c r="B144" i="9" s="1"/>
  <c r="B150" i="9"/>
  <c r="B162" i="9"/>
  <c r="B230" i="9"/>
  <c r="B234" i="9"/>
  <c r="B238" i="9"/>
  <c r="B242" i="9"/>
  <c r="B246" i="9"/>
  <c r="B250" i="9"/>
  <c r="B254" i="9"/>
  <c r="B258" i="9"/>
  <c r="F264" i="9"/>
  <c r="B264" i="9" s="1"/>
  <c r="F272" i="9"/>
  <c r="B272" i="9" s="1"/>
  <c r="F298" i="9"/>
  <c r="B266" i="9"/>
  <c r="B267" i="9"/>
  <c r="B274" i="9"/>
  <c r="B275" i="9"/>
  <c r="B282" i="9"/>
  <c r="B283" i="9"/>
  <c r="B290" i="9"/>
  <c r="B291" i="9"/>
  <c r="F232" i="9"/>
  <c r="B232" i="9" s="1"/>
  <c r="F236" i="9"/>
  <c r="B236" i="9" s="1"/>
  <c r="F240" i="9"/>
  <c r="B240" i="9" s="1"/>
  <c r="F244" i="9"/>
  <c r="B244" i="9" s="1"/>
  <c r="F248" i="9"/>
  <c r="B248" i="9" s="1"/>
  <c r="F252" i="9"/>
  <c r="B252" i="9" s="1"/>
  <c r="F256" i="9"/>
  <c r="B256" i="9" s="1"/>
  <c r="F260" i="9"/>
  <c r="B260" i="9" s="1"/>
  <c r="F268" i="9"/>
  <c r="B268" i="9" s="1"/>
  <c r="F276" i="9"/>
  <c r="B276" i="9" s="1"/>
  <c r="F284" i="9"/>
  <c r="B284" i="9" s="1"/>
  <c r="F292" i="9"/>
  <c r="B292" i="9" s="1"/>
  <c r="E310" i="9" l="1"/>
  <c r="B310" i="9" s="1"/>
  <c r="G1585" i="1"/>
  <c r="H19" i="9"/>
  <c r="E19" i="9" s="1"/>
  <c r="B19" i="9" s="1"/>
  <c r="E316" i="9"/>
  <c r="B316" i="9" s="1"/>
  <c r="I25" i="3"/>
  <c r="D1255" i="1"/>
  <c r="H1087" i="1"/>
  <c r="I23" i="3"/>
  <c r="D1074" i="1"/>
  <c r="D1012" i="1"/>
  <c r="F228" i="9"/>
  <c r="B228" i="9" s="1"/>
  <c r="F648" i="4"/>
  <c r="F164" i="4"/>
  <c r="F360" i="4"/>
  <c r="C355" i="1"/>
  <c r="F6" i="4"/>
  <c r="H17" i="3"/>
  <c r="C2" i="1"/>
  <c r="I33" i="3"/>
  <c r="D1538" i="1"/>
  <c r="K1481" i="9"/>
  <c r="G344" i="9"/>
  <c r="E344" i="9" s="1"/>
  <c r="B344" i="9" s="1"/>
  <c r="I39" i="3"/>
  <c r="C1621" i="1"/>
  <c r="F88" i="5"/>
  <c r="C1093" i="1"/>
  <c r="G338" i="9"/>
  <c r="E338" i="9" s="1"/>
  <c r="B338" i="9" s="1"/>
  <c r="F203" i="5"/>
  <c r="C1207" i="1"/>
  <c r="G336" i="9"/>
  <c r="E336" i="9" s="1"/>
  <c r="B336" i="9" s="1"/>
  <c r="F178" i="5"/>
  <c r="D177" i="5"/>
  <c r="C1182" i="1"/>
  <c r="D1011" i="1"/>
  <c r="I17" i="3"/>
  <c r="E422" i="4"/>
  <c r="D2" i="1"/>
  <c r="E417" i="4"/>
  <c r="D412" i="1" s="1"/>
  <c r="D303" i="1"/>
  <c r="I1558" i="1"/>
  <c r="I1548" i="1"/>
  <c r="E180" i="9"/>
  <c r="B180" i="9" s="1"/>
  <c r="F114" i="6"/>
  <c r="H30" i="3"/>
  <c r="C1510" i="1"/>
  <c r="G343" i="9"/>
  <c r="E343" i="9" s="1"/>
  <c r="F147" i="5"/>
  <c r="C1152" i="1"/>
  <c r="D69" i="5"/>
  <c r="F321" i="4"/>
  <c r="C316" i="1"/>
  <c r="F202" i="4"/>
  <c r="C198" i="1"/>
  <c r="I31" i="3"/>
  <c r="D1537" i="1"/>
  <c r="D308" i="4"/>
  <c r="I1575" i="1"/>
  <c r="D152" i="4"/>
  <c r="I1565" i="1"/>
  <c r="I1554" i="1"/>
  <c r="B207" i="9"/>
  <c r="F129" i="6"/>
  <c r="C1525" i="1"/>
  <c r="E176" i="5"/>
  <c r="D1180" i="1" s="1"/>
  <c r="I24" i="3"/>
  <c r="D1181" i="1"/>
  <c r="F7" i="5"/>
  <c r="H22" i="3"/>
  <c r="C1012" i="1"/>
  <c r="D141" i="6"/>
  <c r="F584" i="4"/>
  <c r="C578" i="1"/>
  <c r="F466" i="4"/>
  <c r="C460" i="1"/>
  <c r="F373" i="4"/>
  <c r="C368" i="1"/>
  <c r="F134" i="4"/>
  <c r="C130" i="1"/>
  <c r="G346" i="9"/>
  <c r="E346" i="9" s="1"/>
  <c r="H33" i="3"/>
  <c r="C1538" i="1"/>
  <c r="D430" i="4"/>
  <c r="I1562" i="1"/>
  <c r="I1552" i="1"/>
  <c r="E179" i="9"/>
  <c r="B179" i="9" s="1"/>
  <c r="E309" i="9"/>
  <c r="B309" i="9" s="1"/>
  <c r="F35" i="6"/>
  <c r="H28" i="3"/>
  <c r="C1431" i="1"/>
  <c r="F274" i="5"/>
  <c r="D251" i="5"/>
  <c r="C1278" i="1"/>
  <c r="E315" i="9"/>
  <c r="B315" i="9" s="1"/>
  <c r="G348" i="9"/>
  <c r="E348" i="9" s="1"/>
  <c r="F536" i="4"/>
  <c r="D535" i="4"/>
  <c r="C530" i="1"/>
  <c r="F262" i="4"/>
  <c r="C258" i="1"/>
  <c r="E152" i="4"/>
  <c r="E24" i="9"/>
  <c r="I1560" i="1"/>
  <c r="I1550" i="1"/>
  <c r="H160" i="1"/>
  <c r="H299" i="9" l="1"/>
  <c r="F141" i="6"/>
  <c r="H31" i="3"/>
  <c r="C1537" i="1"/>
  <c r="G1525" i="1"/>
  <c r="H1525" i="1"/>
  <c r="B24" i="9"/>
  <c r="E299" i="4"/>
  <c r="I18" i="3"/>
  <c r="D148" i="1"/>
  <c r="F535" i="4"/>
  <c r="D640" i="4"/>
  <c r="C529" i="1"/>
  <c r="H1278" i="1"/>
  <c r="G1278" i="1"/>
  <c r="H368" i="1"/>
  <c r="G368" i="1"/>
  <c r="H578" i="1"/>
  <c r="G578" i="1"/>
  <c r="G198" i="1"/>
  <c r="H198" i="1"/>
  <c r="F69" i="5"/>
  <c r="H23" i="3"/>
  <c r="C1074" i="1"/>
  <c r="G1510" i="1"/>
  <c r="H1510" i="1"/>
  <c r="D176" i="5"/>
  <c r="F177" i="5"/>
  <c r="H24" i="3"/>
  <c r="C1181" i="1"/>
  <c r="H1621" i="1"/>
  <c r="G1621" i="1"/>
  <c r="H11" i="3"/>
  <c r="D639" i="4"/>
  <c r="F430" i="4"/>
  <c r="C424" i="1"/>
  <c r="H460" i="1"/>
  <c r="G460" i="1"/>
  <c r="H1431" i="1"/>
  <c r="G1431" i="1"/>
  <c r="H9" i="3"/>
  <c r="G258" i="1"/>
  <c r="H258" i="1"/>
  <c r="F251" i="5"/>
  <c r="H25" i="3"/>
  <c r="C1255" i="1"/>
  <c r="B346" i="9"/>
  <c r="E345" i="9"/>
  <c r="I10" i="3" s="1"/>
  <c r="D6" i="5"/>
  <c r="D417" i="4"/>
  <c r="F308" i="4"/>
  <c r="C303" i="1"/>
  <c r="H1152" i="1"/>
  <c r="G1152" i="1"/>
  <c r="H355" i="1"/>
  <c r="G355" i="1"/>
  <c r="E347" i="9"/>
  <c r="B348" i="9"/>
  <c r="G316" i="1"/>
  <c r="H316" i="1"/>
  <c r="E643" i="4"/>
  <c r="D417" i="1"/>
  <c r="H1093" i="1"/>
  <c r="G1093" i="1"/>
  <c r="G130" i="1"/>
  <c r="H130" i="1"/>
  <c r="H530" i="1"/>
  <c r="G530" i="1"/>
  <c r="G1538" i="1"/>
  <c r="H1538" i="1"/>
  <c r="H1012" i="1"/>
  <c r="G1012" i="1"/>
  <c r="D299" i="4"/>
  <c r="F152" i="4"/>
  <c r="H18" i="3"/>
  <c r="C148" i="1"/>
  <c r="E342" i="9"/>
  <c r="B343" i="9"/>
  <c r="G1182" i="1"/>
  <c r="H1182" i="1"/>
  <c r="G1207" i="1"/>
  <c r="H1207" i="1"/>
  <c r="H2" i="1"/>
  <c r="G2" i="1"/>
  <c r="D422" i="4"/>
  <c r="D418" i="4"/>
  <c r="H303" i="1" l="1"/>
  <c r="G303" i="1"/>
  <c r="F640" i="4"/>
  <c r="C634" i="1"/>
  <c r="D643" i="4"/>
  <c r="F422" i="4"/>
  <c r="C417" i="1"/>
  <c r="F176" i="5"/>
  <c r="C1180" i="1"/>
  <c r="G1537" i="1"/>
  <c r="H1537" i="1"/>
  <c r="G306" i="9"/>
  <c r="E306" i="9" s="1"/>
  <c r="B306" i="9" s="1"/>
  <c r="G299" i="9"/>
  <c r="E299" i="9" s="1"/>
  <c r="F6" i="5"/>
  <c r="C1011" i="1"/>
  <c r="F418" i="4"/>
  <c r="C413" i="1"/>
  <c r="H424" i="1"/>
  <c r="G424" i="1"/>
  <c r="H1074" i="1"/>
  <c r="G1074" i="1"/>
  <c r="E423" i="4"/>
  <c r="E301" i="4"/>
  <c r="D297" i="1" s="1"/>
  <c r="D295" i="1"/>
  <c r="E300" i="4"/>
  <c r="D296" i="1" s="1"/>
  <c r="D301" i="4"/>
  <c r="F299" i="4"/>
  <c r="D423" i="4"/>
  <c r="C295" i="1"/>
  <c r="D300" i="4"/>
  <c r="D637" i="1"/>
  <c r="F417" i="4"/>
  <c r="C412" i="1"/>
  <c r="G1255" i="1"/>
  <c r="H1255" i="1"/>
  <c r="F639" i="4"/>
  <c r="C633" i="1"/>
  <c r="G1181" i="1"/>
  <c r="H1181" i="1"/>
  <c r="K3" i="9"/>
  <c r="I9" i="3"/>
  <c r="N3" i="9"/>
  <c r="I11" i="3"/>
  <c r="H529" i="1"/>
  <c r="G529" i="1"/>
  <c r="G148" i="1"/>
  <c r="H148" i="1"/>
  <c r="F643" i="4" l="1"/>
  <c r="C637" i="1"/>
  <c r="H8" i="3"/>
  <c r="H1011" i="1"/>
  <c r="G1011" i="1"/>
  <c r="H417" i="1"/>
  <c r="G417" i="1"/>
  <c r="H634" i="1"/>
  <c r="G634" i="1"/>
  <c r="H633" i="1"/>
  <c r="G633" i="1"/>
  <c r="H412" i="1"/>
  <c r="G412" i="1"/>
  <c r="F300" i="4"/>
  <c r="C296" i="1"/>
  <c r="F301" i="4"/>
  <c r="C297" i="1"/>
  <c r="E644" i="4"/>
  <c r="E425" i="4"/>
  <c r="D420" i="1" s="1"/>
  <c r="D418" i="1"/>
  <c r="H20" i="9"/>
  <c r="E424" i="4"/>
  <c r="D419" i="1" s="1"/>
  <c r="D644" i="4"/>
  <c r="D425" i="4"/>
  <c r="F423" i="4"/>
  <c r="C418" i="1"/>
  <c r="G20" i="9"/>
  <c r="H295" i="1"/>
  <c r="G295" i="1"/>
  <c r="H413" i="1"/>
  <c r="G413" i="1"/>
  <c r="B299" i="9"/>
  <c r="G1180" i="1"/>
  <c r="H1180" i="1"/>
  <c r="D424" i="4"/>
  <c r="E20" i="9" l="1"/>
  <c r="B20" i="9" s="1"/>
  <c r="M3" i="9"/>
  <c r="H418" i="1"/>
  <c r="G418" i="1"/>
  <c r="E646" i="4"/>
  <c r="D638" i="1"/>
  <c r="E645" i="4"/>
  <c r="G296" i="1"/>
  <c r="H296" i="1"/>
  <c r="F424" i="4"/>
  <c r="C419" i="1"/>
  <c r="G297" i="1"/>
  <c r="H297" i="1"/>
  <c r="H637" i="1"/>
  <c r="G637" i="1"/>
  <c r="D646" i="4"/>
  <c r="F644" i="4"/>
  <c r="C638" i="1"/>
  <c r="D645" i="4"/>
  <c r="F425" i="4"/>
  <c r="C420" i="1"/>
  <c r="H638" i="1" l="1"/>
  <c r="G638" i="1"/>
  <c r="H420" i="1"/>
  <c r="G420" i="1"/>
  <c r="E650" i="4"/>
  <c r="D640" i="1"/>
  <c r="H334" i="9"/>
  <c r="G334" i="9"/>
  <c r="F646" i="4"/>
  <c r="D650" i="4"/>
  <c r="C640" i="1"/>
  <c r="F645" i="4"/>
  <c r="D649" i="4"/>
  <c r="C639" i="1"/>
  <c r="G297" i="9"/>
  <c r="E297" i="9" s="1"/>
  <c r="B297" i="9" s="1"/>
  <c r="H419" i="1"/>
  <c r="G419" i="1"/>
  <c r="E649" i="4"/>
  <c r="D639" i="1"/>
  <c r="E334" i="9" l="1"/>
  <c r="B334" i="9" s="1"/>
  <c r="I19" i="3"/>
  <c r="D643" i="1"/>
  <c r="F649" i="4"/>
  <c r="H19" i="3"/>
  <c r="C643" i="1"/>
  <c r="I20" i="3"/>
  <c r="D644" i="1"/>
  <c r="H640" i="1"/>
  <c r="G640" i="1"/>
  <c r="H639" i="1"/>
  <c r="G639" i="1"/>
  <c r="F650" i="4"/>
  <c r="H20" i="3"/>
  <c r="C644" i="1"/>
  <c r="E298" i="9" l="1"/>
  <c r="I8" i="3" s="1"/>
  <c r="H644" i="1"/>
  <c r="G644" i="1"/>
  <c r="H643" i="1"/>
  <c r="G643" i="1"/>
  <c r="H7" i="3"/>
  <c r="J3" i="9" l="1"/>
  <c r="G295" i="9" l="1"/>
  <c r="H295" i="9"/>
  <c r="L293" i="9"/>
  <c r="F293" i="9" s="1"/>
  <c r="G18" i="9"/>
  <c r="H18" i="9"/>
  <c r="H22" i="9"/>
  <c r="I13" i="9"/>
  <c r="I9" i="9"/>
  <c r="H16" i="9"/>
  <c r="K8" i="9"/>
  <c r="J13" i="9"/>
  <c r="K5" i="9"/>
  <c r="J10" i="9"/>
  <c r="M16" i="9"/>
  <c r="G22" i="9"/>
  <c r="K10" i="9"/>
  <c r="G16" i="9"/>
  <c r="E16" i="9" s="1"/>
  <c r="H21" i="9"/>
  <c r="J9" i="9"/>
  <c r="J6" i="9"/>
  <c r="I11" i="9"/>
  <c r="H17" i="9"/>
  <c r="J11" i="9"/>
  <c r="I5" i="9"/>
  <c r="K11" i="9"/>
  <c r="J17" i="9"/>
  <c r="H15" i="9"/>
  <c r="K6" i="9"/>
  <c r="I17" i="9"/>
  <c r="K7" i="9"/>
  <c r="J12" i="9"/>
  <c r="J5" i="9"/>
  <c r="L16" i="9"/>
  <c r="I7" i="9"/>
  <c r="K13" i="9"/>
  <c r="J7" i="9"/>
  <c r="I12" i="9"/>
  <c r="J8" i="9"/>
  <c r="G15" i="9"/>
  <c r="E15" i="9" s="1"/>
  <c r="I6" i="9"/>
  <c r="E6" i="9" s="1"/>
  <c r="B6" i="9" s="1"/>
  <c r="K12" i="9"/>
  <c r="G17" i="9"/>
  <c r="K9" i="9"/>
  <c r="L15" i="9"/>
  <c r="G21" i="9"/>
  <c r="I8" i="9"/>
  <c r="E8" i="9" s="1"/>
  <c r="B8" i="9" s="1"/>
  <c r="M15" i="9"/>
  <c r="E21" i="9" l="1"/>
  <c r="B21" i="9" s="1"/>
  <c r="F16" i="9"/>
  <c r="B16" i="9" s="1"/>
  <c r="E7" i="9"/>
  <c r="B7" i="9" s="1"/>
  <c r="E22" i="9"/>
  <c r="B22" i="9" s="1"/>
  <c r="E17" i="9"/>
  <c r="B17" i="9" s="1"/>
  <c r="F15" i="9"/>
  <c r="F14" i="9" s="1"/>
  <c r="E5" i="9"/>
  <c r="E9" i="9"/>
  <c r="B9" i="9" s="1"/>
  <c r="E18" i="9"/>
  <c r="B18" i="9" s="1"/>
  <c r="E13" i="9"/>
  <c r="B13" i="9" s="1"/>
  <c r="B293" i="9"/>
  <c r="F23" i="9"/>
  <c r="E12" i="9"/>
  <c r="B12" i="9" s="1"/>
  <c r="E11" i="9"/>
  <c r="B11" i="9" s="1"/>
  <c r="E10" i="9"/>
  <c r="B10" i="9" s="1"/>
  <c r="E295" i="9"/>
  <c r="E14" i="9" l="1"/>
  <c r="I13" i="3" s="1"/>
  <c r="F3" i="9"/>
  <c r="B295" i="9"/>
  <c r="E23" i="9"/>
  <c r="I7" i="3" s="1"/>
  <c r="B15" i="9"/>
  <c r="B5" i="9"/>
  <c r="E4" i="9"/>
  <c r="E3" i="9" l="1"/>
</calcChain>
</file>

<file path=xl/sharedStrings.xml><?xml version="1.0" encoding="utf-8"?>
<sst xmlns="http://schemas.openxmlformats.org/spreadsheetml/2006/main" count="4733" uniqueCount="3657">
  <si>
    <t>Obveznik:</t>
  </si>
  <si>
    <t>30664 - DJEČJI VRTIĆ "ANĐEO ČUVAR" Brela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</si>
  <si>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</si>
  <si>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</si>
  <si>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</si>
  <si>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</si>
  <si>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</si>
  <si>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</si>
  <si>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</si>
  <si>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</si>
  <si>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</si>
  <si>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</si>
  <si>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</si>
  <si>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</si>
  <si>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</si>
  <si>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</si>
  <si>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</si>
  <si>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</si>
  <si>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</si>
  <si>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</si>
  <si>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</si>
  <si>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</si>
  <si>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</si>
  <si>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</si>
  <si>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</si>
  <si>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</si>
  <si>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</si>
  <si>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</si>
  <si>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</si>
  <si>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</si>
  <si>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</si>
  <si>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</si>
  <si>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</si>
  <si>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</si>
  <si>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</si>
  <si>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</si>
  <si>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</si>
  <si>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</si>
  <si>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</si>
  <si>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</si>
  <si>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</si>
  <si>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</si>
  <si>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</si>
  <si>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</si>
  <si>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</si>
  <si>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</si>
  <si>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</si>
  <si>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</si>
  <si>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</si>
  <si>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</si>
  <si>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</si>
  <si>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</si>
  <si>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</si>
  <si>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</si>
  <si>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</si>
  <si>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</si>
  <si>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</si>
  <si>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</si>
  <si>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</si>
  <si>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</si>
  <si>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</si>
  <si>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</si>
  <si>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</si>
  <si>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</si>
  <si>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</si>
  <si>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</si>
  <si>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</si>
  <si>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</si>
  <si>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</si>
  <si>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</si>
  <si>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</si>
  <si>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</si>
  <si>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</si>
  <si>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</si>
  <si>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</si>
  <si>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</si>
  <si>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</si>
  <si>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</si>
  <si>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</si>
  <si>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</si>
  <si>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</si>
  <si>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</si>
  <si>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</si>
  <si>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</si>
  <si>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</si>
  <si>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</si>
  <si>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</si>
  <si>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</si>
  <si>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</si>
  <si>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</si>
  <si>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</si>
  <si>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</si>
  <si>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</si>
  <si>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</si>
  <si>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</si>
  <si>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</si>
  <si>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</si>
  <si>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</si>
  <si>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</si>
  <si>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</si>
  <si>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</si>
  <si>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</si>
  <si>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</si>
  <si>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</si>
  <si>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</si>
  <si>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</si>
  <si>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</si>
  <si>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</si>
  <si>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</si>
  <si>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</si>
  <si>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</si>
  <si>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</si>
  <si>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</si>
  <si>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</si>
  <si>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</si>
  <si>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</si>
  <si>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</si>
  <si>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</si>
  <si>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</si>
  <si>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</si>
  <si>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</si>
  <si>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</si>
  <si>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</si>
  <si>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</si>
  <si>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</si>
  <si>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</si>
  <si>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</si>
  <si>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</si>
  <si>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</si>
  <si>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</si>
  <si>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</si>
  <si>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</si>
  <si>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</si>
  <si>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</si>
  <si>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</si>
  <si>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</si>
  <si>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</si>
  <si>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</si>
  <si>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</si>
  <si>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</si>
  <si>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</si>
  <si>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</si>
  <si>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</si>
  <si>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</si>
  <si>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</si>
  <si>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</si>
  <si>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</si>
  <si>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</si>
  <si>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</si>
  <si>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</si>
  <si>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</si>
  <si>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</si>
  <si>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</si>
  <si>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</si>
  <si>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</si>
  <si>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</si>
  <si>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</si>
  <si>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</si>
  <si>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</si>
  <si>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</si>
  <si>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</si>
  <si>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</si>
  <si>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</si>
  <si>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</si>
  <si>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</si>
  <si>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</si>
  <si>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</si>
  <si>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</si>
  <si>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</si>
  <si>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</si>
  <si>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</si>
  <si>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</si>
  <si>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</si>
  <si>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</si>
  <si>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</si>
  <si>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</si>
  <si>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</si>
  <si>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</si>
  <si>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</si>
  <si>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</si>
  <si>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</si>
  <si>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</si>
  <si>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</si>
  <si>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</si>
  <si>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</si>
  <si>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</si>
  <si>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</si>
  <si>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</si>
  <si>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</si>
  <si>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</si>
  <si>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</si>
  <si>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</si>
  <si>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</si>
  <si>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</si>
  <si>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</si>
  <si>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</si>
  <si>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</si>
  <si>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</si>
  <si>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</si>
  <si>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</si>
  <si>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</si>
  <si>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</si>
  <si>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</si>
  <si>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</si>
  <si>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</si>
  <si>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</si>
  <si>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</si>
  <si>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</si>
  <si>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</si>
  <si>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</si>
  <si>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</si>
  <si>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</si>
  <si>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</si>
  <si>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</si>
  <si>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</si>
  <si>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</si>
  <si>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</si>
  <si>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</si>
  <si>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</si>
  <si>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</si>
  <si>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</si>
  <si>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</si>
  <si>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</si>
  <si>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</si>
  <si>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</si>
  <si>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</si>
  <si>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</si>
  <si>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</si>
  <si>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</si>
  <si>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</si>
  <si>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</si>
  <si>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</si>
  <si>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</si>
  <si>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</si>
  <si>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</si>
  <si>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</si>
  <si>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</si>
  <si>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</si>
  <si>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</si>
  <si>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</si>
  <si>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</si>
  <si>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</si>
  <si>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</si>
  <si>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</si>
  <si>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</si>
  <si>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</si>
  <si>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</si>
  <si>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</si>
  <si>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</si>
  <si>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</si>
  <si>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</si>
  <si>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</si>
  <si>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</si>
  <si>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</si>
  <si>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</si>
  <si>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</si>
  <si>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</si>
  <si>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</si>
  <si>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</si>
  <si>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</si>
  <si>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</si>
  <si>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</si>
  <si>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</si>
  <si>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</si>
  <si>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</si>
  <si>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</si>
  <si>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</si>
  <si>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</si>
  <si>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</si>
  <si>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</si>
  <si>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</si>
  <si>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</si>
  <si>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</si>
  <si>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</si>
  <si>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</si>
  <si>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</si>
  <si>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</si>
  <si>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</si>
  <si>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</si>
  <si>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</si>
  <si>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</si>
  <si>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</si>
  <si>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</si>
  <si>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</si>
  <si>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</si>
  <si>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</si>
  <si>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</si>
  <si>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</si>
  <si>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</si>
  <si>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</si>
  <si>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</si>
  <si>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</si>
  <si>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</si>
  <si>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</si>
  <si>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</si>
  <si>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</si>
  <si>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</si>
  <si>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</si>
  <si>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</si>
  <si>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</si>
  <si>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</si>
  <si>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</si>
  <si>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</si>
  <si>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</si>
  <si>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</si>
  <si>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</si>
  <si>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</si>
  <si>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</si>
  <si>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</si>
  <si>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</si>
  <si>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</si>
  <si>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</si>
  <si>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</si>
  <si>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</si>
  <si>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</si>
  <si>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</si>
  <si>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</si>
  <si>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</si>
  <si>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</si>
  <si>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</si>
  <si>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</si>
  <si>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</si>
  <si>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</si>
  <si>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</si>
  <si>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</si>
  <si>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</si>
  <si>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</si>
  <si>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</si>
  <si>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</si>
  <si>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</si>
  <si>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</si>
  <si>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</si>
  <si>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</si>
  <si>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</si>
  <si>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</si>
  <si>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</si>
  <si>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</si>
  <si>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</si>
  <si>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</si>
  <si>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</si>
  <si>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</si>
  <si>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</si>
  <si>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</si>
  <si>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</si>
  <si>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</si>
  <si>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</si>
  <si>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</si>
  <si>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</si>
  <si>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</si>
  <si>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</si>
  <si>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</si>
  <si>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</si>
  <si>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</si>
  <si>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</si>
  <si>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</si>
  <si>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</si>
  <si>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</si>
  <si>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</si>
  <si>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</si>
  <si>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</si>
  <si>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</si>
  <si>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</si>
  <si>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</si>
  <si>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</si>
  <si>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</si>
  <si>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</si>
  <si>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</si>
  <si>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</si>
  <si>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</si>
  <si>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</si>
  <si>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</si>
  <si>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</si>
  <si>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</si>
  <si>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</si>
  <si>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</si>
  <si>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</si>
  <si>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</si>
  <si>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</si>
  <si>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</si>
  <si>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</si>
  <si>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</si>
  <si>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</si>
  <si>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</si>
  <si>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</si>
  <si>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</si>
  <si>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</si>
  <si>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</si>
  <si>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</si>
  <si>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</si>
  <si>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</si>
  <si>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</si>
  <si>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</si>
  <si>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</si>
  <si>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</si>
  <si>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</si>
  <si>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</si>
  <si>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</si>
  <si>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</si>
  <si>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</si>
  <si>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</si>
  <si>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</si>
  <si>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</si>
  <si>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</si>
  <si>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</si>
  <si>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</si>
  <si>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</si>
  <si>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</si>
  <si>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</si>
  <si>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</si>
  <si>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</si>
  <si>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</si>
  <si>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</si>
  <si>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</si>
  <si>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</si>
  <si>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</si>
  <si>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</si>
  <si>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</si>
  <si>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</si>
  <si>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</si>
  <si>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</si>
  <si>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</si>
  <si>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</si>
  <si>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</si>
  <si>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</si>
  <si>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</si>
  <si>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</si>
  <si>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</si>
  <si>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</si>
  <si>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</si>
  <si>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</si>
  <si>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</si>
  <si>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</si>
  <si>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</si>
  <si>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</si>
  <si>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</si>
  <si>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</si>
  <si>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</si>
  <si>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</si>
  <si>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</si>
  <si>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</si>
  <si>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</si>
  <si>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</si>
  <si>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</si>
  <si>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</si>
  <si>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</si>
  <si>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</si>
  <si>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</si>
  <si>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</si>
  <si>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</si>
  <si>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</si>
  <si>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</si>
  <si>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</si>
  <si>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</si>
  <si>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</si>
  <si>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</si>
  <si>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</si>
  <si>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</si>
  <si>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</si>
  <si>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</si>
  <si>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</si>
  <si>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</si>
  <si>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</si>
  <si>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</si>
  <si>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</si>
  <si>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</si>
  <si>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</si>
  <si>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</si>
  <si>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</si>
  <si>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</si>
  <si>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</si>
  <si>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</si>
  <si>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</si>
  <si>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</si>
  <si>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</si>
  <si>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</si>
  <si>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</si>
  <si>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</si>
  <si>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</si>
  <si>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</si>
  <si>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</si>
  <si>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</si>
  <si>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</si>
  <si>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</si>
  <si>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</si>
  <si>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</si>
  <si>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</si>
  <si>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</si>
  <si>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</si>
  <si>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</si>
  <si>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</si>
  <si>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</si>
  <si>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</si>
  <si>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</si>
  <si>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</si>
  <si>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</si>
  <si>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</si>
  <si>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</si>
  <si>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</si>
  <si>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</si>
  <si>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</si>
  <si>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</si>
  <si>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</si>
  <si>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</si>
  <si>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</si>
  <si>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</si>
  <si>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</si>
  <si>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</si>
  <si>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</si>
  <si>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</si>
  <si>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</si>
  <si>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</si>
  <si>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</si>
  <si>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</si>
  <si>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</si>
  <si>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</si>
  <si>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</si>
  <si>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</si>
  <si>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</si>
  <si>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</si>
  <si>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</si>
  <si>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</si>
  <si>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</si>
  <si>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</si>
  <si>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</si>
  <si>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</si>
  <si>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</si>
  <si>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</si>
  <si>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</si>
  <si>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</si>
  <si>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</si>
  <si>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</si>
  <si>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</si>
  <si>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</si>
  <si>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</si>
  <si>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</si>
  <si>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</si>
  <si>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</si>
  <si>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</si>
  <si>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</si>
  <si>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</si>
  <si>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</si>
  <si>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</si>
  <si>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</si>
  <si>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</si>
  <si>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</si>
  <si>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</si>
  <si>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</si>
  <si>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</si>
  <si>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</si>
  <si>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</si>
  <si>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</si>
  <si>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</si>
  <si>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</si>
  <si>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</si>
  <si>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</si>
  <si>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</si>
  <si>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</si>
  <si>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</si>
  <si>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</si>
  <si>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</si>
  <si>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</si>
  <si>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</si>
  <si>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</si>
  <si>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</si>
  <si>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</si>
  <si>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</si>
  <si>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</si>
  <si>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</si>
  <si>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</si>
  <si>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</si>
  <si>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</si>
  <si>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</si>
  <si>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</si>
  <si>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</si>
  <si>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</si>
  <si>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</si>
  <si>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</si>
  <si>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</si>
  <si>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</si>
  <si>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</si>
  <si>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</si>
  <si>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</si>
  <si>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</si>
  <si>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</si>
  <si>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</si>
  <si>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</si>
  <si>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</si>
  <si>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</si>
  <si>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</si>
  <si>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</si>
  <si>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</si>
  <si>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</si>
  <si>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</si>
  <si>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</si>
  <si>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</si>
  <si>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</si>
  <si>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</si>
  <si>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</si>
  <si>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</si>
  <si>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</si>
  <si>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</si>
  <si>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</si>
  <si>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</si>
  <si>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</si>
  <si>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</si>
  <si>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</si>
  <si>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</si>
  <si>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</si>
  <si>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</si>
  <si>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</si>
  <si>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</si>
  <si>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</si>
  <si>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</si>
  <si>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</si>
  <si>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</si>
  <si>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</si>
  <si>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</si>
  <si>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</si>
  <si>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</si>
  <si>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</si>
  <si>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</si>
  <si>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</si>
  <si>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</si>
  <si>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</si>
  <si>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</si>
  <si>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</si>
  <si>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</si>
  <si>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</si>
  <si>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</si>
  <si>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</si>
  <si>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</si>
  <si>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</si>
  <si>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</si>
  <si>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</si>
  <si>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</si>
  <si>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</si>
  <si>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</si>
  <si>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</si>
  <si>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</si>
  <si>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</si>
  <si>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</si>
  <si>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</si>
  <si>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</si>
  <si>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</si>
  <si>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</si>
  <si>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</si>
  <si>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</si>
  <si>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</si>
  <si>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</si>
  <si>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</si>
  <si>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</si>
  <si>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</si>
  <si>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</si>
  <si>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</si>
  <si>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</si>
  <si>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</si>
  <si>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</si>
  <si>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</si>
  <si>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</si>
  <si>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</si>
  <si>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</si>
  <si>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</si>
  <si>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</si>
  <si>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</si>
  <si>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</si>
  <si>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</si>
  <si>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</si>
  <si>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</si>
  <si>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</si>
  <si>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</si>
  <si>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</si>
  <si>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</si>
  <si>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</si>
  <si>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</si>
  <si>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</si>
  <si>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</si>
  <si>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</si>
  <si>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</si>
  <si>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</si>
  <si>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</si>
  <si>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</si>
  <si>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</si>
  <si>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</si>
  <si>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</si>
  <si>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</si>
  <si>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</si>
  <si>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</si>
  <si>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</si>
  <si>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</si>
  <si>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</si>
  <si>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</si>
  <si>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</si>
  <si>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</si>
  <si>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</si>
  <si>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</si>
  <si>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</si>
  <si>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</si>
  <si>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</si>
  <si>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</si>
  <si>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</si>
  <si>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</si>
  <si>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</si>
  <si>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</si>
  <si>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</si>
  <si>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</si>
  <si>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</si>
  <si>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</si>
  <si>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</si>
  <si>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</si>
  <si>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</si>
  <si>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</si>
  <si>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</si>
  <si>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</si>
  <si>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</si>
  <si>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</si>
  <si>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</si>
  <si>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</si>
  <si>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</si>
  <si>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</si>
  <si>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</si>
  <si>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</si>
  <si>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</si>
  <si>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</si>
  <si>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</si>
  <si>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</si>
  <si>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</si>
  <si>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</si>
  <si>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</si>
  <si>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</si>
  <si>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</si>
  <si>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</si>
  <si>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</si>
  <si>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</si>
  <si>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</si>
  <si>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</si>
  <si>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</si>
  <si>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</si>
  <si>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</si>
  <si>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</si>
  <si>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</si>
  <si>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</si>
  <si>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</si>
  <si>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</si>
  <si>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</si>
  <si>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</si>
  <si>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</si>
  <si>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</si>
  <si>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</si>
  <si>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</si>
  <si>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</si>
  <si>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</si>
  <si>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</si>
  <si>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</si>
  <si>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</si>
  <si>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</si>
  <si>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</si>
  <si>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</si>
  <si>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</si>
  <si>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</si>
  <si>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</si>
  <si>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</si>
  <si>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</si>
  <si>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</si>
  <si>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</si>
  <si>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</si>
  <si>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</si>
  <si>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</si>
  <si>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</si>
  <si>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</si>
  <si>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</si>
  <si>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</si>
  <si>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</si>
  <si>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</si>
  <si>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</si>
  <si>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</si>
  <si>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</si>
  <si>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</si>
  <si>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</si>
  <si>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</si>
  <si>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</si>
  <si>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</si>
  <si>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</si>
  <si>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</si>
  <si>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</si>
  <si>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</si>
  <si>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</si>
  <si>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</si>
  <si>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</si>
  <si>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</si>
  <si>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</si>
  <si>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</si>
  <si>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</si>
  <si>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</si>
  <si>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</si>
  <si>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</si>
  <si>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</si>
  <si>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</si>
  <si>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</si>
  <si>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</si>
  <si>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</si>
  <si>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</si>
  <si>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</si>
  <si>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</si>
  <si>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</si>
  <si>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</si>
  <si>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</si>
  <si>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</si>
  <si>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</si>
  <si>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</si>
  <si>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</si>
  <si>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</si>
  <si>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</si>
  <si>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</si>
  <si>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</si>
  <si>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</si>
  <si>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</si>
  <si>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</si>
  <si>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</si>
  <si>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</si>
  <si>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</si>
  <si>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</si>
  <si>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</si>
  <si>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</si>
  <si>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</si>
  <si>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</si>
  <si>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</si>
  <si>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</si>
  <si>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</si>
  <si>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</si>
  <si>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</si>
  <si>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</si>
  <si>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</si>
  <si>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</si>
  <si>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</si>
  <si>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</si>
  <si>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</si>
  <si>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</si>
  <si>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</si>
  <si>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</si>
  <si>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</si>
  <si>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</si>
  <si>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</si>
  <si>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</si>
  <si>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</si>
  <si>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</si>
  <si>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</si>
  <si>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</si>
  <si>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</si>
  <si>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</si>
  <si>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</si>
  <si>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</si>
  <si>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</si>
  <si>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</si>
  <si>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</si>
  <si>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</si>
  <si>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</si>
  <si>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</si>
  <si>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</si>
  <si>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</si>
  <si>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</si>
  <si>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</si>
  <si>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</si>
  <si>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</si>
  <si>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</si>
  <si>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</si>
  <si>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</si>
  <si>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</si>
  <si>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</si>
  <si>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</si>
  <si>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</si>
  <si>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</si>
  <si>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</si>
  <si>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</si>
  <si>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</si>
  <si>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</si>
  <si>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</si>
  <si>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</si>
  <si>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</si>
  <si>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</si>
  <si>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</si>
  <si>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</si>
  <si>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</si>
  <si>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</si>
  <si>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</si>
  <si>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</si>
  <si>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</si>
  <si>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</si>
  <si>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</si>
  <si>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</si>
  <si>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</si>
  <si>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</si>
  <si>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</si>
  <si>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</si>
  <si>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</si>
  <si>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</si>
  <si>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</si>
  <si>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</si>
  <si>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</si>
  <si>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</si>
  <si>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</si>
  <si>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</si>
  <si>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</si>
  <si>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</si>
  <si>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</si>
  <si>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</si>
  <si>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</si>
  <si>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</si>
  <si>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</si>
  <si>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</si>
  <si>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</si>
  <si>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</si>
  <si>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</si>
  <si>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</si>
  <si>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</si>
  <si>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</si>
  <si>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</si>
  <si>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</si>
  <si>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</si>
  <si>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</si>
  <si>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</si>
  <si>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</si>
  <si>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</si>
  <si>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</si>
  <si>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</si>
  <si>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</si>
  <si>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</si>
  <si>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</si>
  <si>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</si>
  <si>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</si>
  <si>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</si>
  <si>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</si>
  <si>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</si>
  <si>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</si>
  <si>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</si>
  <si>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</si>
  <si>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</si>
  <si>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</si>
  <si>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</si>
  <si>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</si>
  <si>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</si>
  <si>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</si>
  <si>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</si>
  <si>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</si>
  <si>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</si>
  <si>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</si>
  <si>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</si>
  <si>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</si>
  <si>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</si>
  <si>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</si>
  <si>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</si>
  <si>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</si>
  <si>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</si>
  <si>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</si>
  <si>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</si>
  <si>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</si>
  <si>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</si>
  <si>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</si>
  <si>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</si>
  <si>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</si>
  <si>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</si>
  <si>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</si>
  <si>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</si>
  <si>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</si>
  <si>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</si>
  <si>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</si>
  <si>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</si>
  <si>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</si>
  <si>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</si>
  <si>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</si>
  <si>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</si>
  <si>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</si>
  <si>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</si>
  <si>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</si>
  <si>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</si>
  <si>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</si>
  <si>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</si>
  <si>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</si>
  <si>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</si>
  <si>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</si>
  <si>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</si>
  <si>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</si>
  <si>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</si>
  <si>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</si>
  <si>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</si>
  <si>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</si>
  <si>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</si>
  <si>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</si>
  <si>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</si>
  <si>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</si>
  <si>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</si>
  <si>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</si>
  <si>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</si>
  <si>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</si>
  <si>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</si>
  <si>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</si>
  <si>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</si>
  <si>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</si>
  <si>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</si>
  <si>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</si>
  <si>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</si>
  <si>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</si>
  <si>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</si>
  <si>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</si>
  <si>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</si>
  <si>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</si>
  <si>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</si>
  <si>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</si>
  <si>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</si>
  <si>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</si>
  <si>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</si>
  <si>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</si>
  <si>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</si>
  <si>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</si>
  <si>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</si>
  <si>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</si>
  <si>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</si>
  <si>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</si>
  <si>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</si>
  <si>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</si>
  <si>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</si>
  <si>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</si>
  <si>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</si>
  <si>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</si>
  <si>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</si>
  <si>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</si>
  <si>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</si>
  <si>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</si>
  <si>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</si>
  <si>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</si>
  <si>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</si>
  <si>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</si>
  <si>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</si>
  <si>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</si>
  <si>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</si>
  <si>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</si>
  <si>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</si>
  <si>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</si>
  <si>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</si>
  <si>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</si>
  <si>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</si>
  <si>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</si>
  <si>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</si>
  <si>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</si>
  <si>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</si>
  <si>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</si>
  <si>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</si>
  <si>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</si>
  <si>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</si>
  <si>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</si>
  <si>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</si>
  <si>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</si>
  <si>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</si>
  <si>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</si>
  <si>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</si>
  <si>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</si>
  <si>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</si>
  <si>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</si>
  <si>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</si>
  <si>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</si>
  <si>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</si>
  <si>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</si>
  <si>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</si>
  <si>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</si>
  <si>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</si>
  <si>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</si>
  <si>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</si>
  <si>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</si>
  <si>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</si>
  <si>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</si>
  <si>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</si>
  <si>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</si>
  <si>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</si>
  <si>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</si>
  <si>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</si>
  <si>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</si>
  <si>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</si>
  <si>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</si>
  <si>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</si>
  <si>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</si>
  <si>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</si>
  <si>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</si>
  <si>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</si>
  <si>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</si>
  <si>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</si>
  <si>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</si>
  <si>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</si>
  <si>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</si>
  <si>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</si>
  <si>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</si>
  <si>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</si>
  <si>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</si>
  <si>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</si>
  <si>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</si>
  <si>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</si>
  <si>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</si>
  <si>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</si>
  <si>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</si>
  <si>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</si>
  <si>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</si>
  <si>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</si>
  <si>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</si>
  <si>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</si>
  <si>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</si>
  <si>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</si>
  <si>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</si>
  <si>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</si>
  <si>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</si>
  <si>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</si>
  <si>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</si>
  <si>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</si>
  <si>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</si>
  <si>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</si>
  <si>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</si>
  <si>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</si>
  <si>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</si>
  <si>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</si>
  <si>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</si>
  <si>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</si>
  <si>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</si>
  <si>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</si>
  <si>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</si>
  <si>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</si>
  <si>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</si>
  <si>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</si>
  <si>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</si>
  <si>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</si>
  <si>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</si>
  <si>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</si>
  <si>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</si>
  <si>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</si>
  <si>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</si>
  <si>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</si>
  <si>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</si>
  <si>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</si>
  <si>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</si>
  <si>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</si>
  <si>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</si>
  <si>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</si>
  <si>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</si>
  <si>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</si>
  <si>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</si>
  <si>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</si>
  <si>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</si>
  <si>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</si>
  <si>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</si>
  <si>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</si>
  <si>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</si>
  <si>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</si>
  <si>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</si>
  <si>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</si>
  <si>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</si>
  <si>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</si>
  <si>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</si>
  <si>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</si>
  <si>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</si>
  <si>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</si>
  <si>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</si>
  <si>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</si>
  <si>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</si>
  <si>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</si>
  <si>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</si>
  <si>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</si>
  <si>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</si>
  <si>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</si>
  <si>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</si>
  <si>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</si>
  <si>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</si>
  <si>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</si>
  <si>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</si>
  <si>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</si>
  <si>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</si>
  <si>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</si>
  <si>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</si>
  <si>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</si>
  <si>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</si>
  <si>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</si>
  <si>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</si>
  <si>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</si>
  <si>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</si>
  <si>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</si>
  <si>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</si>
  <si>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</si>
  <si>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</si>
  <si>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</si>
  <si>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</si>
  <si>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</si>
  <si>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</si>
  <si>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</si>
  <si>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</si>
  <si>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</si>
  <si>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</si>
  <si>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</si>
  <si>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</si>
  <si>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</si>
  <si>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</si>
  <si>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</si>
  <si>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</si>
  <si>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</si>
  <si>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</si>
  <si>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</si>
  <si>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</si>
  <si>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</si>
  <si>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</si>
  <si>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</si>
  <si>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</si>
  <si>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</si>
  <si>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</si>
  <si>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</si>
  <si>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</si>
  <si>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</si>
  <si>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</si>
  <si>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</si>
  <si>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</si>
  <si>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</si>
  <si>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</si>
  <si>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</si>
  <si>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</si>
  <si>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</si>
  <si>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</si>
  <si>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</si>
  <si>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</si>
  <si>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</si>
  <si>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</si>
  <si>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</si>
  <si>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</si>
  <si>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</si>
  <si>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</si>
  <si>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</si>
  <si>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</si>
  <si>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</si>
  <si>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</si>
  <si>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</si>
  <si>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</si>
  <si>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</si>
  <si>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</si>
  <si>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</si>
  <si>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</si>
  <si>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</si>
  <si>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</si>
  <si>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</si>
  <si>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</si>
  <si>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</si>
  <si>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</si>
  <si>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</si>
  <si>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</si>
  <si>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</si>
  <si>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</si>
  <si>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</si>
  <si>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</si>
  <si>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</si>
  <si>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</si>
  <si>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</si>
  <si>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</si>
  <si>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</si>
  <si>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</si>
  <si>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</si>
  <si>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</si>
  <si>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</si>
  <si>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</si>
  <si>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</si>
  <si>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</si>
  <si>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</si>
  <si>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</si>
  <si>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</si>
  <si>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</si>
  <si>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</si>
  <si>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</si>
  <si>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</si>
  <si>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</si>
  <si>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</si>
  <si>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</si>
  <si>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</si>
  <si>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</si>
  <si>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</si>
  <si>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</si>
  <si>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</si>
  <si>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</si>
  <si>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</si>
  <si>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</si>
  <si>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</si>
  <si>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</si>
  <si>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</si>
  <si>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</si>
  <si>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</si>
  <si>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</si>
  <si>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</si>
  <si>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</si>
  <si>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</si>
  <si>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</si>
  <si>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</si>
  <si>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</si>
  <si>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</si>
  <si>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</si>
  <si>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</si>
  <si>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</si>
  <si>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</si>
  <si>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</si>
  <si>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</si>
  <si>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</si>
  <si>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</si>
  <si>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</si>
  <si>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</si>
  <si>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</si>
  <si>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</si>
  <si>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</si>
  <si>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</si>
  <si>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</si>
  <si>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</si>
  <si>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</si>
  <si>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</si>
  <si>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</si>
  <si>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</si>
  <si>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</si>
  <si>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</si>
  <si>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</si>
  <si>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</si>
  <si>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</si>
  <si>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</si>
  <si>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</si>
  <si>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</si>
  <si>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</si>
  <si>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</si>
  <si>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</si>
  <si>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</si>
  <si>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</si>
  <si>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</si>
  <si>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</si>
  <si>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</si>
  <si>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</si>
  <si>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</si>
  <si>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</si>
  <si>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</si>
  <si>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</si>
  <si>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</si>
  <si>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</si>
  <si>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</si>
  <si>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</si>
  <si>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</si>
  <si>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</si>
  <si>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</si>
  <si>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</si>
  <si>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</si>
  <si>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</si>
  <si>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</si>
  <si>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</si>
  <si>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</si>
  <si>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</si>
  <si>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</si>
  <si>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</si>
  <si>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</si>
  <si>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</si>
  <si>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</si>
  <si>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</si>
  <si>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</si>
  <si>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</si>
  <si>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</si>
  <si>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</si>
  <si>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</si>
  <si>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</si>
  <si>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</si>
  <si>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</si>
  <si>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</si>
  <si>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</si>
  <si>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</si>
  <si>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</si>
  <si>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</si>
  <si>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</si>
  <si>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</si>
  <si>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</si>
  <si>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</si>
  <si>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</si>
  <si>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</si>
  <si>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</si>
  <si>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</si>
  <si>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</si>
  <si>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</si>
  <si>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</si>
  <si>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</si>
  <si>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</si>
  <si>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</si>
  <si>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</si>
  <si>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</si>
  <si>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</si>
  <si>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</si>
  <si>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</si>
  <si>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</si>
  <si>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</si>
  <si>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</si>
  <si>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</si>
  <si>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</si>
  <si>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</si>
  <si>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</si>
  <si>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</si>
  <si>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</si>
  <si>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</si>
  <si>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</si>
  <si>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</si>
  <si>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</si>
  <si>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</si>
  <si>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</si>
  <si>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</si>
  <si>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</si>
  <si>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</si>
  <si>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</si>
  <si>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</si>
  <si>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</si>
  <si>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</si>
  <si>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</si>
  <si>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</si>
  <si>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</si>
  <si>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</si>
  <si>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</si>
  <si>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</si>
  <si>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</si>
  <si>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</si>
  <si>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</si>
  <si>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</si>
  <si>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</si>
  <si>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</si>
  <si>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</si>
  <si>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</si>
  <si>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</si>
  <si>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</si>
  <si>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</si>
  <si>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</si>
  <si>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</si>
  <si>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</si>
  <si>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</si>
  <si>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</si>
  <si>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</si>
  <si>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</si>
  <si>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</si>
  <si>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</si>
  <si>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</si>
  <si>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</si>
  <si>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</si>
  <si>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</si>
  <si>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</si>
  <si>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</si>
  <si>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</si>
  <si>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</si>
  <si>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</si>
  <si>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</si>
  <si>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</si>
  <si>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</si>
  <si>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</si>
  <si>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</si>
  <si>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</si>
  <si>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</si>
  <si>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</si>
  <si>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</si>
  <si>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</si>
  <si>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</si>
  <si>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</si>
  <si>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</si>
  <si>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</si>
  <si>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</si>
  <si>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</si>
  <si>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</si>
  <si>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</si>
  <si>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</si>
  <si>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</si>
  <si>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</si>
  <si>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</si>
  <si>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</si>
  <si>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</si>
  <si>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</si>
  <si>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</si>
  <si>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</si>
  <si>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</si>
  <si>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</si>
  <si>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</si>
  <si>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</si>
  <si>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</si>
  <si>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</si>
  <si>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</si>
  <si>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</si>
  <si>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</si>
  <si>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</si>
  <si>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</si>
  <si>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</si>
  <si>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</si>
  <si>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</si>
  <si>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</si>
  <si>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</si>
  <si>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</si>
  <si>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</si>
  <si>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</si>
  <si>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</si>
  <si>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</si>
  <si>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</si>
  <si>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</si>
  <si>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</si>
  <si>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</si>
  <si>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</si>
  <si>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</si>
  <si>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</si>
  <si>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</si>
  <si>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</si>
  <si>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</si>
  <si>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</si>
  <si>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</si>
  <si>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</si>
  <si>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</si>
  <si>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</si>
  <si>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</si>
  <si>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</si>
  <si>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</si>
  <si>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</si>
  <si>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</si>
  <si>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</si>
  <si>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</si>
  <si>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</si>
  <si>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</si>
  <si>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</si>
  <si>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</si>
  <si>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</si>
  <si>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</si>
  <si>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</si>
  <si>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</si>
  <si>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</si>
  <si>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</si>
  <si>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</si>
  <si>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</si>
  <si>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</si>
  <si>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</si>
  <si>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</si>
  <si>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</si>
  <si>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</si>
  <si>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</si>
  <si>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</si>
  <si>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</si>
  <si>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</si>
  <si>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</si>
  <si>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</si>
  <si>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</si>
  <si>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</si>
  <si>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</si>
  <si>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</si>
  <si>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</si>
  <si>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</si>
  <si>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</si>
  <si>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</si>
  <si>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</si>
  <si>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</si>
  <si>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</si>
  <si>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</si>
  <si>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</si>
  <si>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</si>
  <si>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</si>
  <si>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</si>
  <si>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</si>
  <si>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</si>
  <si>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</si>
  <si>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</si>
  <si>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</si>
  <si>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</si>
  <si>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</si>
  <si>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</si>
  <si>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</si>
  <si>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</si>
  <si>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</si>
  <si>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</si>
  <si>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</si>
  <si>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</si>
  <si>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</si>
  <si>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</si>
  <si>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</si>
  <si>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</si>
  <si>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</si>
  <si>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</si>
  <si>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</si>
  <si>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</si>
  <si>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</si>
  <si>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</si>
  <si>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</si>
  <si>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</si>
  <si>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</si>
  <si>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</si>
  <si>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</si>
  <si>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</si>
  <si>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</si>
  <si>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</si>
  <si>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</si>
  <si>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</si>
  <si>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</si>
  <si>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</si>
  <si>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</si>
  <si>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</si>
  <si>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</si>
  <si>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</si>
  <si>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</si>
  <si>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</si>
  <si>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</si>
  <si>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</si>
  <si>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</si>
  <si>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</si>
  <si>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</si>
  <si>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</si>
  <si>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</si>
  <si>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</si>
  <si>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</si>
  <si>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</si>
  <si>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</si>
  <si>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</si>
  <si>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</si>
  <si>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</si>
  <si>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</si>
  <si>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</si>
  <si>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</si>
  <si>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</si>
  <si>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</si>
  <si>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</si>
  <si>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</si>
  <si>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</si>
  <si>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</si>
  <si>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</si>
  <si>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</si>
  <si>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</si>
  <si>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</si>
  <si>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</si>
  <si>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</si>
  <si>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</si>
  <si>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</si>
  <si>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</si>
  <si>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</si>
  <si>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</si>
  <si>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</si>
  <si>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</si>
  <si>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</si>
  <si>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</si>
  <si>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</si>
  <si>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</si>
  <si>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</si>
  <si>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</si>
  <si>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</si>
  <si>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</si>
  <si>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</si>
  <si>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</si>
  <si>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</si>
  <si>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</si>
  <si>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</si>
  <si>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</si>
  <si>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</si>
  <si>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</si>
  <si>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</si>
  <si>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</si>
  <si>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</si>
  <si>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</si>
  <si>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</si>
  <si>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</si>
  <si>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</si>
  <si>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</si>
  <si>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</si>
  <si>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</si>
  <si>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</si>
  <si>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</si>
  <si>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</si>
  <si>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</si>
  <si>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</si>
  <si>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</si>
  <si>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</si>
  <si>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</si>
  <si>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</si>
  <si>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</si>
  <si>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</si>
  <si>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</si>
  <si>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</si>
  <si>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</si>
  <si>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</si>
  <si>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</si>
  <si>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</si>
  <si>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</si>
  <si>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</si>
  <si>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</si>
  <si>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</si>
  <si>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</si>
  <si>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</si>
  <si>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</si>
  <si>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</si>
  <si>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</si>
  <si>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</si>
  <si>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</si>
  <si>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</si>
  <si>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</si>
  <si>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</si>
  <si>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</si>
  <si>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</si>
  <si>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</si>
  <si>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</si>
  <si>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</si>
  <si>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</si>
  <si>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</si>
  <si>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</si>
  <si>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</si>
  <si>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</si>
  <si>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</si>
  <si>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</si>
  <si>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</si>
  <si>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</si>
  <si>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</si>
  <si>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</si>
  <si>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</si>
  <si>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</si>
  <si>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</si>
  <si>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</si>
  <si>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</si>
  <si>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</si>
  <si>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</si>
  <si>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</si>
  <si>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</si>
  <si>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</si>
  <si>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</si>
  <si>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</si>
  <si>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</si>
  <si>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</si>
  <si>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</si>
  <si>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</si>
  <si>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</si>
  <si>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</si>
  <si>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</si>
  <si>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</si>
  <si>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</si>
  <si>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</si>
  <si>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</si>
  <si>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</si>
  <si>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</si>
  <si>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</si>
  <si>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</si>
  <si>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</si>
  <si>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</si>
  <si>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</si>
  <si>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</si>
  <si>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</si>
  <si>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</si>
  <si>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</si>
  <si>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</si>
  <si>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</si>
  <si>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</si>
  <si>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</si>
  <si>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</si>
  <si>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</si>
  <si>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</si>
  <si>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</si>
  <si>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</si>
  <si>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</si>
  <si>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</si>
  <si>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</si>
  <si>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</si>
  <si>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</si>
  <si>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</si>
  <si>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</si>
  <si>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</si>
  <si>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</si>
  <si>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</si>
  <si>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</si>
  <si>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</si>
  <si>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</si>
  <si>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</si>
  <si>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</si>
  <si>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</si>
  <si>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</si>
  <si>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</si>
  <si>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</si>
  <si>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</si>
  <si>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</si>
  <si>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</si>
  <si>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</si>
  <si>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</si>
  <si>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</si>
  <si>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</si>
  <si>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</si>
  <si>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</si>
  <si>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</si>
  <si>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</si>
  <si>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</si>
  <si>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</si>
  <si>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</si>
  <si>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</si>
  <si>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</si>
  <si>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</si>
  <si>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</si>
  <si>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</si>
  <si>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</si>
  <si>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</si>
  <si>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</si>
  <si>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</si>
  <si>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</si>
  <si>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</si>
  <si>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</si>
  <si>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</si>
  <si>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</si>
  <si>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</si>
  <si>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</si>
  <si>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</si>
  <si>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</si>
  <si>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</si>
  <si>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</si>
  <si>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</si>
  <si>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</si>
  <si>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</si>
  <si>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</si>
  <si>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</si>
  <si>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</si>
  <si>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</si>
  <si>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</si>
  <si>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</si>
  <si>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</si>
  <si>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</si>
  <si>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</si>
  <si>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</si>
  <si>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</si>
  <si>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</si>
  <si>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</si>
  <si>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</si>
  <si>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</si>
  <si>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</si>
  <si>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</si>
  <si>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</si>
  <si>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</si>
  <si>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</si>
  <si>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</si>
  <si>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</si>
  <si>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</si>
  <si>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</si>
  <si>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</si>
  <si>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</si>
  <si>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</si>
  <si>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</si>
  <si>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</si>
  <si>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</si>
  <si>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</si>
  <si>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</si>
  <si>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</si>
  <si>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</si>
  <si>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</si>
  <si>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</si>
  <si>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</si>
  <si>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</si>
  <si>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</si>
  <si>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</si>
  <si>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</si>
  <si>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</si>
  <si>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</si>
  <si>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</si>
  <si>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</si>
  <si>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</si>
  <si>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</si>
  <si>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</si>
  <si>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</si>
  <si>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</si>
  <si>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</si>
  <si>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</si>
  <si>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</si>
  <si>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</si>
  <si>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</si>
  <si>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</si>
  <si>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</si>
  <si>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</si>
  <si>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</si>
  <si>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</si>
  <si>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</si>
  <si>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</si>
  <si>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</si>
  <si>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</si>
  <si>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</si>
  <si>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</si>
  <si>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</si>
  <si>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</si>
  <si>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</si>
  <si>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</si>
  <si>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</si>
  <si>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</si>
  <si>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</si>
  <si>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</si>
  <si>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</si>
  <si>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</si>
  <si>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</si>
  <si>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</si>
  <si>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</si>
  <si>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</si>
  <si>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</si>
  <si>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</si>
  <si>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</si>
  <si>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</si>
  <si>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</si>
  <si>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</si>
  <si>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</si>
  <si>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</si>
  <si>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</si>
  <si>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</si>
  <si>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</si>
  <si>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</si>
  <si>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</si>
  <si>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</si>
  <si>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</si>
  <si>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</si>
  <si>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</si>
  <si>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</si>
  <si>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</si>
  <si>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</si>
  <si>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</si>
  <si>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</si>
  <si>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</si>
  <si>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</si>
  <si>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</si>
  <si>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</si>
  <si>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</si>
  <si>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</si>
  <si>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</si>
  <si>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</si>
  <si>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</si>
  <si>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</si>
  <si>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</si>
  <si>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</si>
  <si>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</si>
  <si>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</si>
  <si>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</si>
  <si>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</si>
  <si>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</si>
  <si>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</si>
  <si>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</si>
  <si>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</si>
  <si>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</si>
  <si>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</si>
  <si>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</si>
  <si>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</si>
  <si>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</si>
  <si>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</si>
  <si>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</si>
  <si>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</si>
  <si>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</si>
  <si>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</si>
  <si>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</si>
  <si>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</si>
  <si>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</si>
  <si>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</si>
  <si>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</si>
  <si>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</si>
  <si>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</si>
  <si>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</si>
  <si>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</si>
  <si>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</si>
  <si>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</si>
  <si>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</si>
  <si>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</si>
  <si>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</si>
  <si>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</si>
  <si>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</si>
  <si>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</si>
  <si>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</si>
  <si>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</si>
  <si>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</si>
  <si>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</si>
  <si>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</si>
  <si>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</si>
  <si>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</si>
  <si>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</si>
  <si>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</si>
  <si>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</si>
  <si>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</si>
  <si>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</si>
  <si>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</si>
  <si>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</si>
  <si>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</si>
  <si>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</si>
  <si>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</si>
  <si>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</si>
  <si>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</si>
  <si>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</si>
  <si>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</si>
  <si>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</si>
  <si>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</si>
  <si>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</si>
  <si>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</si>
  <si>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</si>
  <si>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</si>
  <si>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</si>
  <si>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</si>
  <si>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"ANĐEO ČUVAR" Brela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</si>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</sst>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6">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181762.11000000002</v>
      </c>
      <c r="D2" s="7">
        <f>'PR-RAS'!E6</f>
        <v>232185.5</v>
      </c>
      <c r="E2" s="7">
        <v>0</v>
      </c>
      <c r="F2" s="7">
        <v>0</v>
      </c>
      <c r="G2" s="8">
        <f t="shared" ref="G2:G274" si="0">(B2/1000)*(C2*1+D2*2)</f>
        <v>646.13310999999999</v>
      </c>
      <c r="H2" s="8">
        <f t="shared" ref="H2:H274" si="1">ABS(C2-ROUND(C2,0))+ABS(D2-ROUND(D2,0))</f>
        <v>0.61000000001513399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31740.7</v>
      </c>
      <c r="D102" s="2">
        <f>'PR-RAS'!E106</f>
        <v>26112.68</v>
      </c>
      <c r="E102" s="2">
        <v>0</v>
      </c>
      <c r="F102" s="2">
        <v>0</v>
      </c>
      <c r="G102" s="3">
        <f t="shared" si="0"/>
        <v>8480.5720600000004</v>
      </c>
      <c r="H102" s="3">
        <f t="shared" si="1"/>
        <v>0.61999999999898137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31740.7</v>
      </c>
      <c r="D108" s="2">
        <f>'PR-RAS'!E112</f>
        <v>26112.68</v>
      </c>
      <c r="E108" s="2">
        <v>0</v>
      </c>
      <c r="F108" s="2">
        <v>0</v>
      </c>
      <c r="G108" s="3">
        <f t="shared" si="0"/>
        <v>8984.3684199999989</v>
      </c>
      <c r="H108" s="3">
        <f t="shared" si="1"/>
        <v>0.61999999999898137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31740.7</v>
      </c>
      <c r="D113" s="2">
        <f>'PR-RAS'!E117</f>
        <v>26112.68</v>
      </c>
      <c r="E113" s="2">
        <v>0</v>
      </c>
      <c r="F113" s="2">
        <v>0</v>
      </c>
      <c r="G113" s="3">
        <f t="shared" si="0"/>
        <v>9404.1987200000003</v>
      </c>
      <c r="H113" s="3">
        <f t="shared" si="1"/>
        <v>0.61999999999898137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150021.41</v>
      </c>
      <c r="D130" s="2">
        <f>'PR-RAS'!E134</f>
        <v>206072.82</v>
      </c>
      <c r="E130" s="2">
        <v>0</v>
      </c>
      <c r="F130" s="2">
        <v>0</v>
      </c>
      <c r="G130" s="3">
        <f t="shared" si="0"/>
        <v>72519.549450000006</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150021.41</v>
      </c>
      <c r="D131" s="2">
        <f>'PR-RAS'!E135</f>
        <v>206072.82</v>
      </c>
      <c r="E131" s="2">
        <v>0</v>
      </c>
      <c r="F131" s="2">
        <v>0</v>
      </c>
      <c r="G131" s="3">
        <f t="shared" si="0"/>
        <v>73081.71650000001</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150021.41</v>
      </c>
      <c r="D132" s="2">
        <f>'PR-RAS'!E136</f>
        <v>206072.82</v>
      </c>
      <c r="E132" s="2">
        <v>0</v>
      </c>
      <c r="F132" s="2">
        <v>0</v>
      </c>
      <c r="G132" s="3">
        <f t="shared" si="0"/>
        <v>73643.883550000013</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181412.52</v>
      </c>
      <c r="D148" s="2">
        <f>'PR-RAS'!E152</f>
        <v>253153.31</v>
      </c>
      <c r="E148" s="2">
        <v>0</v>
      </c>
      <c r="F148" s="2">
        <v>0</v>
      </c>
      <c r="G148" s="3">
        <f t="shared" si="0"/>
        <v>101094.71358</v>
      </c>
      <c r="H148" s="3">
        <f t="shared" si="1"/>
        <v>0.79000000000814907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120816.48</v>
      </c>
      <c r="D149" s="2">
        <f>'PR-RAS'!E153</f>
        <v>194110.47999999998</v>
      </c>
      <c r="E149" s="2">
        <v>0</v>
      </c>
      <c r="F149" s="2">
        <v>0</v>
      </c>
      <c r="G149" s="3">
        <f t="shared" si="0"/>
        <v>75337.541119999994</v>
      </c>
      <c r="H149" s="3">
        <f t="shared" si="1"/>
        <v>0.95999999997729901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102503.42</v>
      </c>
      <c r="D150" s="2">
        <f>'PR-RAS'!E154</f>
        <v>163862.99</v>
      </c>
      <c r="E150" s="2">
        <v>0</v>
      </c>
      <c r="F150" s="2">
        <v>0</v>
      </c>
      <c r="G150" s="3">
        <f t="shared" si="0"/>
        <v>64104.180599999992</v>
      </c>
      <c r="H150" s="3">
        <f t="shared" si="1"/>
        <v>0.430000000007567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102503.42</v>
      </c>
      <c r="D151" s="2">
        <f>'PR-RAS'!E155</f>
        <v>163862.99</v>
      </c>
      <c r="E151" s="2">
        <v>0</v>
      </c>
      <c r="F151" s="2">
        <v>0</v>
      </c>
      <c r="G151" s="3">
        <f t="shared" si="0"/>
        <v>64534.409999999989</v>
      </c>
      <c r="H151" s="3">
        <f t="shared" si="1"/>
        <v>0.430000000007567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1400</v>
      </c>
      <c r="D155" s="2">
        <f>'PR-RAS'!E159</f>
        <v>3210</v>
      </c>
      <c r="E155" s="2">
        <v>0</v>
      </c>
      <c r="F155" s="2">
        <v>0</v>
      </c>
      <c r="G155" s="3">
        <f t="shared" si="0"/>
        <v>1204.28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16913.060000000001</v>
      </c>
      <c r="D156" s="2">
        <f>'PR-RAS'!E160</f>
        <v>27037.49</v>
      </c>
      <c r="E156" s="2">
        <v>0</v>
      </c>
      <c r="F156" s="2">
        <v>0</v>
      </c>
      <c r="G156" s="3">
        <f t="shared" si="0"/>
        <v>11003.146200000001</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16913.060000000001</v>
      </c>
      <c r="D158" s="2">
        <f>'PR-RAS'!E162</f>
        <v>27037.49</v>
      </c>
      <c r="E158" s="2">
        <v>0</v>
      </c>
      <c r="F158" s="2">
        <v>0</v>
      </c>
      <c r="G158" s="3">
        <f t="shared" si="0"/>
        <v>11145.122280000001</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59621.249999999993</v>
      </c>
      <c r="D160" s="2">
        <f>'PR-RAS'!E164</f>
        <v>57634.79</v>
      </c>
      <c r="E160" s="2">
        <v>0</v>
      </c>
      <c r="F160" s="2">
        <v>0</v>
      </c>
      <c r="G160" s="3">
        <f t="shared" si="0"/>
        <v>27807.641969999997</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6161.34</v>
      </c>
      <c r="D161" s="2">
        <f>'PR-RAS'!E165</f>
        <v>7443.88</v>
      </c>
      <c r="E161" s="2">
        <v>0</v>
      </c>
      <c r="F161" s="2">
        <v>0</v>
      </c>
      <c r="G161" s="3">
        <f t="shared" si="0"/>
        <v>3367.8559999999998</v>
      </c>
      <c r="H161" s="3">
        <f t="shared" si="1"/>
        <v>0.46000000000003638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676.34</v>
      </c>
      <c r="D162" s="2">
        <f>'PR-RAS'!E166</f>
        <v>498.88</v>
      </c>
      <c r="E162" s="2">
        <v>0</v>
      </c>
      <c r="F162" s="2">
        <v>0</v>
      </c>
      <c r="G162" s="3">
        <f t="shared" si="0"/>
        <v>269.5301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4060</v>
      </c>
      <c r="D163" s="2">
        <f>'PR-RAS'!E167</f>
        <v>6545</v>
      </c>
      <c r="E163" s="2">
        <v>0</v>
      </c>
      <c r="F163" s="2">
        <v>0</v>
      </c>
      <c r="G163" s="3">
        <f t="shared" si="0"/>
        <v>2778.3</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1425</v>
      </c>
      <c r="D164" s="2">
        <f>'PR-RAS'!E168</f>
        <v>400</v>
      </c>
      <c r="E164" s="2">
        <v>0</v>
      </c>
      <c r="F164" s="2">
        <v>0</v>
      </c>
      <c r="G164" s="3">
        <f t="shared" si="0"/>
        <v>362.67500000000001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30111.399999999998</v>
      </c>
      <c r="D166" s="2">
        <f>'PR-RAS'!E170</f>
        <v>27027.289999999997</v>
      </c>
      <c r="E166" s="2">
        <v>0</v>
      </c>
      <c r="F166" s="2">
        <v>0</v>
      </c>
      <c r="G166" s="3">
        <f t="shared" si="0"/>
        <v>13887.386699999999</v>
      </c>
      <c r="H166" s="3">
        <f t="shared" si="1"/>
        <v>0.68999999999505235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5956.96</v>
      </c>
      <c r="D167" s="2">
        <f>'PR-RAS'!E171</f>
        <v>7853.9</v>
      </c>
      <c r="E167" s="2">
        <v>0</v>
      </c>
      <c r="F167" s="2">
        <v>0</v>
      </c>
      <c r="G167" s="3">
        <f t="shared" si="0"/>
        <v>3596.35016</v>
      </c>
      <c r="H167" s="3">
        <f t="shared" si="1"/>
        <v>0.14000000000032742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18055.53</v>
      </c>
      <c r="D168" s="2">
        <f>'PR-RAS'!E172</f>
        <v>16696.689999999999</v>
      </c>
      <c r="E168" s="2">
        <v>0</v>
      </c>
      <c r="F168" s="2">
        <v>0</v>
      </c>
      <c r="G168" s="3">
        <f t="shared" si="0"/>
        <v>8591.9679699999997</v>
      </c>
      <c r="H168" s="3">
        <f t="shared" si="1"/>
        <v>0.78000000000247383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886.43</v>
      </c>
      <c r="D170" s="2">
        <f>'PR-RAS'!E174</f>
        <v>1031.21</v>
      </c>
      <c r="E170" s="2">
        <v>0</v>
      </c>
      <c r="F170" s="2">
        <v>0</v>
      </c>
      <c r="G170" s="3">
        <f t="shared" si="0"/>
        <v>498.35565000000003</v>
      </c>
      <c r="H170" s="3">
        <f t="shared" si="1"/>
        <v>0.63999999999998636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5212.4799999999996</v>
      </c>
      <c r="D171" s="2">
        <f>'PR-RAS'!E175</f>
        <v>1445.49</v>
      </c>
      <c r="E171" s="2">
        <v>0</v>
      </c>
      <c r="F171" s="2">
        <v>0</v>
      </c>
      <c r="G171" s="3">
        <f t="shared" si="0"/>
        <v>1377.5881999999999</v>
      </c>
      <c r="H171" s="3">
        <f t="shared" si="1"/>
        <v>0.96999999999957254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7163.88</v>
      </c>
      <c r="D174" s="2">
        <f>'PR-RAS'!E178</f>
        <v>12927.969999999998</v>
      </c>
      <c r="E174" s="2">
        <v>0</v>
      </c>
      <c r="F174" s="2">
        <v>0</v>
      </c>
      <c r="G174" s="3">
        <f t="shared" si="0"/>
        <v>5712.4288599999982</v>
      </c>
      <c r="H174" s="3">
        <f t="shared" si="1"/>
        <v>0.15000000000236469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468.22</v>
      </c>
      <c r="D175" s="2">
        <f>'PR-RAS'!E179</f>
        <v>580.79999999999995</v>
      </c>
      <c r="E175" s="2">
        <v>0</v>
      </c>
      <c r="F175" s="2">
        <v>0</v>
      </c>
      <c r="G175" s="3">
        <f t="shared" si="0"/>
        <v>283.58867999999995</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5222.59</v>
      </c>
      <c r="D176" s="2">
        <f>'PR-RAS'!E180</f>
        <v>9293.15</v>
      </c>
      <c r="E176" s="2">
        <v>0</v>
      </c>
      <c r="F176" s="2">
        <v>0</v>
      </c>
      <c r="G176" s="3">
        <f t="shared" si="0"/>
        <v>4166.5557499999995</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796.32</v>
      </c>
      <c r="D178" s="2">
        <f>'PR-RAS'!E182</f>
        <v>796.32</v>
      </c>
      <c r="E178" s="2">
        <v>0</v>
      </c>
      <c r="F178" s="2">
        <v>0</v>
      </c>
      <c r="G178" s="3">
        <f t="shared" si="0"/>
        <v>422.84591999999998</v>
      </c>
      <c r="H178" s="3">
        <f t="shared" si="1"/>
        <v>0.64000000000010004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676.75</v>
      </c>
      <c r="D180" s="2">
        <f>'PR-RAS'!E184</f>
        <v>2257.6999999999998</v>
      </c>
      <c r="E180" s="2">
        <v>0</v>
      </c>
      <c r="F180" s="2">
        <v>0</v>
      </c>
      <c r="G180" s="3">
        <f t="shared" si="0"/>
        <v>929.39484999999991</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16184.63</v>
      </c>
      <c r="D190" s="2">
        <f>'PR-RAS'!E194</f>
        <v>10235.65</v>
      </c>
      <c r="E190" s="2">
        <v>0</v>
      </c>
      <c r="F190" s="2">
        <v>0</v>
      </c>
      <c r="G190" s="3">
        <f t="shared" si="0"/>
        <v>6927.9707699999999</v>
      </c>
      <c r="H190" s="3">
        <f t="shared" si="1"/>
        <v>0.72000000000116415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16184.63</v>
      </c>
      <c r="D197" s="2">
        <f>'PR-RAS'!E201</f>
        <v>10235.65</v>
      </c>
      <c r="E197" s="2">
        <v>0</v>
      </c>
      <c r="F197" s="2">
        <v>0</v>
      </c>
      <c r="G197" s="3">
        <f t="shared" si="0"/>
        <v>7184.5622800000001</v>
      </c>
      <c r="H197" s="3">
        <f t="shared" si="1"/>
        <v>0.72000000000116415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974.79</v>
      </c>
      <c r="D198" s="2">
        <f>'PR-RAS'!E202</f>
        <v>1050.78</v>
      </c>
      <c r="E198" s="2">
        <v>0</v>
      </c>
      <c r="F198" s="2">
        <v>0</v>
      </c>
      <c r="G198" s="3">
        <f t="shared" si="0"/>
        <v>606.04094999999995</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974.79</v>
      </c>
      <c r="D212" s="2">
        <f>'PR-RAS'!E216</f>
        <v>1050.78</v>
      </c>
      <c r="E212" s="2">
        <v>0</v>
      </c>
      <c r="F212" s="2">
        <v>0</v>
      </c>
      <c r="G212" s="3">
        <f t="shared" si="0"/>
        <v>649.10984999999994</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974.79</v>
      </c>
      <c r="D213" s="2">
        <f>'PR-RAS'!E217</f>
        <v>1050.78</v>
      </c>
      <c r="E213" s="2">
        <v>0</v>
      </c>
      <c r="F213" s="2">
        <v>0</v>
      </c>
      <c r="G213" s="3">
        <f t="shared" si="0"/>
        <v>652.18619999999999</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357.26</v>
      </c>
      <c r="E269" s="2">
        <v>0</v>
      </c>
      <c r="F269" s="2">
        <v>0</v>
      </c>
      <c r="G269" s="3">
        <f t="shared" si="0"/>
        <v>191.49136000000001</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357.26</v>
      </c>
      <c r="E270" s="2">
        <v>0</v>
      </c>
      <c r="F270" s="2">
        <v>0</v>
      </c>
      <c r="G270" s="3">
        <f t="shared" si="0"/>
        <v>192.20588000000001</v>
      </c>
      <c r="H270" s="3">
        <f t="shared" si="1"/>
        <v>0.25999999999999091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357.26</v>
      </c>
      <c r="E272" s="2">
        <v>0</v>
      </c>
      <c r="F272" s="2">
        <v>0</v>
      </c>
      <c r="G272" s="3">
        <f t="shared" si="0"/>
        <v>193.63492000000002</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181412.52</v>
      </c>
      <c r="D295" s="2">
        <f>'PR-RAS'!E299</f>
        <v>253153.31</v>
      </c>
      <c r="E295" s="2">
        <v>0</v>
      </c>
      <c r="F295" s="2">
        <v>0</v>
      </c>
      <c r="G295" s="3">
        <f t="shared" si="12"/>
        <v>202189.42715999999</v>
      </c>
      <c r="H295" s="3">
        <f t="shared" si="13"/>
        <v>0.79000000000814907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349.59000000002561</v>
      </c>
      <c r="D296" s="2">
        <f>'PR-RAS'!E300</f>
        <v>0</v>
      </c>
      <c r="E296" s="2">
        <v>0</v>
      </c>
      <c r="F296" s="2">
        <v>0</v>
      </c>
      <c r="G296" s="3">
        <f t="shared" si="12"/>
        <v>103.12905000000755</v>
      </c>
      <c r="H296" s="3">
        <f t="shared" si="13"/>
        <v>0.40999999997438863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20967.809999999998</v>
      </c>
      <c r="E297" s="2">
        <v>0</v>
      </c>
      <c r="F297" s="2">
        <v>0</v>
      </c>
      <c r="G297" s="3">
        <f t="shared" si="12"/>
        <v>12412.943519999999</v>
      </c>
      <c r="H297" s="3">
        <f t="shared" si="13"/>
        <v>0.19000000000232831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1395.62</v>
      </c>
      <c r="D299" s="2">
        <f>'PR-RAS'!E303</f>
        <v>1046.03</v>
      </c>
      <c r="E299" s="2">
        <v>0</v>
      </c>
      <c r="F299" s="2">
        <v>0</v>
      </c>
      <c r="G299" s="3">
        <f t="shared" si="12"/>
        <v>1039.32864</v>
      </c>
      <c r="H299" s="3">
        <f t="shared" si="13"/>
        <v>0.41000000000008185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7586.99</v>
      </c>
      <c r="D300" s="2">
        <f>'PR-RAS'!E304</f>
        <v>4807.49</v>
      </c>
      <c r="E300" s="2">
        <v>0</v>
      </c>
      <c r="F300" s="2">
        <v>0</v>
      </c>
      <c r="G300" s="3">
        <f t="shared" si="12"/>
        <v>5143.3890300000003</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181762.11000000002</v>
      </c>
      <c r="D417" s="2">
        <f>'PR-RAS'!E422</f>
        <v>232185.5</v>
      </c>
      <c r="E417" s="2">
        <v>0</v>
      </c>
      <c r="F417" s="2">
        <v>0</v>
      </c>
      <c r="G417" s="3">
        <f t="shared" si="12"/>
        <v>268791.37375999999</v>
      </c>
      <c r="H417" s="3">
        <f t="shared" si="13"/>
        <v>0.61000000001513399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181412.52</v>
      </c>
      <c r="D418" s="2">
        <f>'PR-RAS'!E423</f>
        <v>253153.31</v>
      </c>
      <c r="E418" s="2">
        <v>0</v>
      </c>
      <c r="F418" s="2">
        <v>0</v>
      </c>
      <c r="G418" s="3">
        <f t="shared" si="12"/>
        <v>286778.88137999998</v>
      </c>
      <c r="H418" s="3">
        <f t="shared" si="13"/>
        <v>0.79000000000814907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349.59000000002561</v>
      </c>
      <c r="D419" s="2">
        <f>'PR-RAS'!E424</f>
        <v>0</v>
      </c>
      <c r="E419" s="2">
        <v>0</v>
      </c>
      <c r="F419" s="2">
        <v>0</v>
      </c>
      <c r="G419" s="3">
        <f t="shared" si="12"/>
        <v>146.1286200000107</v>
      </c>
      <c r="H419" s="3">
        <f t="shared" si="13"/>
        <v>0.40999999997438863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20967.809999999998</v>
      </c>
      <c r="E420" s="2">
        <v>0</v>
      </c>
      <c r="F420" s="2">
        <v>0</v>
      </c>
      <c r="G420" s="3">
        <f t="shared" si="12"/>
        <v>17571.024779999996</v>
      </c>
      <c r="H420" s="3">
        <f t="shared" si="13"/>
        <v>0.19000000000232831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1395.62</v>
      </c>
      <c r="D422" s="2">
        <f>'PR-RAS'!E427</f>
        <v>1046.03</v>
      </c>
      <c r="E422" s="2">
        <v>0</v>
      </c>
      <c r="F422" s="2">
        <v>0</v>
      </c>
      <c r="G422" s="3">
        <f t="shared" si="12"/>
        <v>1468.3132799999998</v>
      </c>
      <c r="H422" s="3">
        <f t="shared" si="13"/>
        <v>0.41000000000008185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7586.99</v>
      </c>
      <c r="D423" s="2">
        <f>'PR-RAS'!E428</f>
        <v>4807.49</v>
      </c>
      <c r="E423" s="2">
        <v>0</v>
      </c>
      <c r="F423" s="2">
        <v>0</v>
      </c>
      <c r="G423" s="3">
        <f t="shared" si="12"/>
        <v>7259.2313400000003</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181762.11000000002</v>
      </c>
      <c r="D637" s="2">
        <f>'PR-RAS'!E643</f>
        <v>232185.5</v>
      </c>
      <c r="E637" s="2">
        <v>0</v>
      </c>
      <c r="F637" s="2">
        <v>0</v>
      </c>
      <c r="G637" s="3">
        <f t="shared" si="14"/>
        <v>410940.65795999998</v>
      </c>
      <c r="H637" s="3">
        <f t="shared" si="15"/>
        <v>0.61000000001513399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181412.52</v>
      </c>
      <c r="D638" s="2">
        <f>'PR-RAS'!E644</f>
        <v>253153.31</v>
      </c>
      <c r="E638" s="2">
        <v>0</v>
      </c>
      <c r="F638" s="2">
        <v>0</v>
      </c>
      <c r="G638" s="3">
        <f t="shared" si="14"/>
        <v>438077.09218000004</v>
      </c>
      <c r="H638" s="3">
        <f t="shared" si="15"/>
        <v>0.79000000000814907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349.59000000002561</v>
      </c>
      <c r="D639" s="2">
        <f>'PR-RAS'!E645</f>
        <v>0</v>
      </c>
      <c r="E639" s="2">
        <v>0</v>
      </c>
      <c r="F639" s="2">
        <v>0</v>
      </c>
      <c r="G639" s="3">
        <f t="shared" si="14"/>
        <v>223.03842000001634</v>
      </c>
      <c r="H639" s="3">
        <f t="shared" si="15"/>
        <v>0.40999999997438863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20967.809999999998</v>
      </c>
      <c r="E640" s="2">
        <v>0</v>
      </c>
      <c r="F640" s="2">
        <v>0</v>
      </c>
      <c r="G640" s="3">
        <f t="shared" si="14"/>
        <v>26796.861179999996</v>
      </c>
      <c r="H640" s="3">
        <f t="shared" si="15"/>
        <v>0.19000000000232831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1395.62</v>
      </c>
      <c r="D642" s="2">
        <f>'PR-RAS'!E648</f>
        <v>1046.03</v>
      </c>
      <c r="E642" s="2">
        <v>0</v>
      </c>
      <c r="F642" s="2">
        <v>0</v>
      </c>
      <c r="G642" s="3">
        <f t="shared" si="14"/>
        <v>2235.6028799999999</v>
      </c>
      <c r="H642" s="3">
        <f t="shared" si="15"/>
        <v>0.41000000000008185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1046.0299999999743</v>
      </c>
      <c r="D644" s="2">
        <f>'PR-RAS'!E650</f>
        <v>22013.839999999997</v>
      </c>
      <c r="E644" s="2">
        <v>0</v>
      </c>
      <c r="F644" s="2">
        <v>0</v>
      </c>
      <c r="G644" s="3">
        <f t="shared" si="14"/>
        <v>28982.39552999998</v>
      </c>
      <c r="H644" s="3">
        <f t="shared" si="15"/>
        <v>0.18999999997777195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210158.97</v>
      </c>
      <c r="D647" s="2">
        <f>'PR-RAS'!E654</f>
        <v>255059.6</v>
      </c>
      <c r="E647" s="2">
        <v>0</v>
      </c>
      <c r="F647" s="2">
        <v>0</v>
      </c>
      <c r="G647" s="3">
        <f t="shared" si="14"/>
        <v>465299.69782000006</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210158.97</v>
      </c>
      <c r="D648" s="2">
        <f>'PR-RAS'!E655</f>
        <v>255059.6</v>
      </c>
      <c r="E648" s="2">
        <v>0</v>
      </c>
      <c r="F648" s="2">
        <v>0</v>
      </c>
      <c r="G648" s="3">
        <f t="shared" si="14"/>
        <v>466019.97599000006</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v>
      </c>
      <c r="D651" s="2">
        <f>'PR-RAS'!E658</f>
        <v>9</v>
      </c>
      <c r="E651" s="2">
        <v>0</v>
      </c>
      <c r="F651" s="2">
        <v>0</v>
      </c>
      <c r="G651" s="3">
        <f t="shared" si="14"/>
        <v>16.25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31740.7</v>
      </c>
      <c r="D717" s="2">
        <f>'PR-RAS'!E724</f>
        <v>26112.68</v>
      </c>
      <c r="E717" s="2">
        <v>0</v>
      </c>
      <c r="F717" s="2">
        <v>0</v>
      </c>
      <c r="G717" s="3">
        <f t="shared" si="14"/>
        <v>60119.698959999994</v>
      </c>
      <c r="H717" s="3">
        <f t="shared" si="15"/>
        <v>0.61999999999898137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4060</v>
      </c>
      <c r="D727" s="2">
        <f>'PR-RAS'!E734</f>
        <v>6545</v>
      </c>
      <c r="E727" s="2">
        <v>0</v>
      </c>
      <c r="F727" s="2">
        <v>0</v>
      </c>
      <c r="G727" s="3">
        <f t="shared" si="14"/>
        <v>12450.9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11144.41</v>
      </c>
      <c r="D1011" s="7">
        <f>BILANCA!E6</f>
        <v>7439.7300000000005</v>
      </c>
      <c r="E1011" s="7">
        <v>0</v>
      </c>
      <c r="F1011" s="7">
        <v>0</v>
      </c>
      <c r="G1011" s="8">
        <f t="shared" ref="G1011:G1306" si="38">B1011/1000*C1011+B1011/500*D1011</f>
        <v>26.023870000000002</v>
      </c>
      <c r="H1011" s="8">
        <f t="shared" si="35"/>
        <v>0.67999999999938154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1.0000000000218279E-2</v>
      </c>
      <c r="D1012" s="2">
        <f>BILANCA!E7</f>
        <v>1.0000000000218279E-2</v>
      </c>
      <c r="E1012" s="2">
        <v>0</v>
      </c>
      <c r="F1012" s="2">
        <v>0</v>
      </c>
      <c r="G1012" s="3">
        <f t="shared" si="38"/>
        <v>6.0000000001309677E-5</v>
      </c>
      <c r="H1012" s="3">
        <f t="shared" si="35"/>
        <v>2.0000000000436557E-2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1176.04</v>
      </c>
      <c r="D1015" s="2">
        <f>BILANCA!E10</f>
        <v>1176.04</v>
      </c>
      <c r="E1015" s="2">
        <v>0</v>
      </c>
      <c r="F1015" s="2">
        <v>0</v>
      </c>
      <c r="G1015" s="3">
        <f t="shared" si="38"/>
        <v>17.640599999999999</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1176.04</v>
      </c>
      <c r="D1016" s="2">
        <f>BILANCA!E11</f>
        <v>1176.04</v>
      </c>
      <c r="E1016" s="2">
        <v>0</v>
      </c>
      <c r="F1016" s="2">
        <v>0</v>
      </c>
      <c r="G1016" s="3">
        <f t="shared" si="38"/>
        <v>21.16872</v>
      </c>
      <c r="H1016" s="3">
        <f t="shared" si="35"/>
        <v>7.999999999992724E-2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1.0000000000218279E-2</v>
      </c>
      <c r="D1017" s="2">
        <f>BILANCA!E12</f>
        <v>1.0000000000218279E-2</v>
      </c>
      <c r="E1017" s="2">
        <v>0</v>
      </c>
      <c r="F1017" s="2">
        <v>0</v>
      </c>
      <c r="G1017" s="3">
        <f t="shared" si="38"/>
        <v>2.1000000000458385E-4</v>
      </c>
      <c r="H1017" s="3">
        <f t="shared" si="35"/>
        <v>2.0000000000436557E-2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1.0000000000218279E-2</v>
      </c>
      <c r="D1024" s="2">
        <f>BILANCA!E19</f>
        <v>1.0000000000218279E-2</v>
      </c>
      <c r="E1024" s="2">
        <v>0</v>
      </c>
      <c r="F1024" s="2">
        <v>0</v>
      </c>
      <c r="G1024" s="3">
        <f t="shared" si="38"/>
        <v>4.2000000000916771E-4</v>
      </c>
      <c r="H1024" s="3">
        <f t="shared" si="35"/>
        <v>2.0000000000436557E-2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10637.37</v>
      </c>
      <c r="D1027" s="2">
        <f>BILANCA!E22</f>
        <v>10637.37</v>
      </c>
      <c r="E1027" s="2">
        <v>0</v>
      </c>
      <c r="F1027" s="2">
        <v>0</v>
      </c>
      <c r="G1027" s="3">
        <f t="shared" si="38"/>
        <v>542.50587000000007</v>
      </c>
      <c r="H1027" s="3">
        <f t="shared" si="35"/>
        <v>0.74000000000160071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10637.36</v>
      </c>
      <c r="D1033" s="2">
        <f>BILANCA!E28</f>
        <v>10637.36</v>
      </c>
      <c r="E1033" s="2">
        <v>0</v>
      </c>
      <c r="F1033" s="2">
        <v>0</v>
      </c>
      <c r="G1033" s="3">
        <f t="shared" si="38"/>
        <v>733.97784000000001</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11144.4</v>
      </c>
      <c r="D1074" s="2">
        <f>BILANCA!E69</f>
        <v>7439.72</v>
      </c>
      <c r="E1074" s="2">
        <v>0</v>
      </c>
      <c r="F1074" s="2">
        <v>0</v>
      </c>
      <c r="G1074" s="3">
        <f t="shared" si="38"/>
        <v>1665.52576</v>
      </c>
      <c r="H1074" s="3">
        <f t="shared" si="35"/>
        <v>0.67999999999938154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3555.98</v>
      </c>
      <c r="D1087" s="2">
        <f>BILANCA!E82</f>
        <v>2630.8</v>
      </c>
      <c r="E1087" s="2">
        <v>0</v>
      </c>
      <c r="F1087" s="2">
        <v>0</v>
      </c>
      <c r="G1087" s="3">
        <f t="shared" si="38"/>
        <v>678.95366000000001</v>
      </c>
      <c r="H1087" s="3">
        <f t="shared" si="35"/>
        <v>0.21999999999979991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350.15</v>
      </c>
      <c r="E1090" s="2">
        <v>0</v>
      </c>
      <c r="F1090" s="2">
        <v>0</v>
      </c>
      <c r="G1090" s="3">
        <f t="shared" si="38"/>
        <v>56.024000000000001</v>
      </c>
      <c r="H1090" s="3">
        <f t="shared" si="35"/>
        <v>0.14999999999997726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3555.98</v>
      </c>
      <c r="D1092" s="2">
        <f>BILANCA!E87</f>
        <v>2280.65</v>
      </c>
      <c r="E1092" s="2">
        <v>0</v>
      </c>
      <c r="F1092" s="2">
        <v>0</v>
      </c>
      <c r="G1092" s="3">
        <f t="shared" si="38"/>
        <v>665.61696000000006</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7588.42</v>
      </c>
      <c r="D1152" s="2">
        <f>BILANCA!E147</f>
        <v>4808.92</v>
      </c>
      <c r="E1152" s="2">
        <v>0</v>
      </c>
      <c r="F1152" s="2">
        <v>0</v>
      </c>
      <c r="G1152" s="3">
        <f t="shared" si="38"/>
        <v>2443.28892</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7588.42</v>
      </c>
      <c r="D1166" s="2">
        <f>BILANCA!E161</f>
        <v>4808.92</v>
      </c>
      <c r="E1166" s="2">
        <v>0</v>
      </c>
      <c r="F1166" s="2">
        <v>0</v>
      </c>
      <c r="G1166" s="3">
        <f t="shared" si="38"/>
        <v>2684.1765599999999</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11144.41</v>
      </c>
      <c r="D1180" s="2">
        <f>BILANCA!E176</f>
        <v>7439.7299999999977</v>
      </c>
      <c r="E1180" s="2">
        <v>0</v>
      </c>
      <c r="F1180" s="2">
        <v>0</v>
      </c>
      <c r="G1180" s="3">
        <f t="shared" si="38"/>
        <v>4424.0578999999998</v>
      </c>
      <c r="H1180" s="3">
        <f t="shared" si="41"/>
        <v>0.68000000000211003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1525.1</v>
      </c>
      <c r="D1181" s="2">
        <f>BILANCA!E177</f>
        <v>21567.73</v>
      </c>
      <c r="E1181" s="2">
        <v>0</v>
      </c>
      <c r="F1181" s="2">
        <v>0</v>
      </c>
      <c r="G1181" s="3">
        <f t="shared" si="38"/>
        <v>7636.9557599999998</v>
      </c>
      <c r="H1181" s="3">
        <f t="shared" si="41"/>
        <v>0.37000000000034561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1525.1</v>
      </c>
      <c r="D1182" s="2">
        <f>BILANCA!E178</f>
        <v>21567.73</v>
      </c>
      <c r="E1182" s="2">
        <v>0</v>
      </c>
      <c r="F1182" s="2">
        <v>0</v>
      </c>
      <c r="G1182" s="3">
        <f t="shared" si="38"/>
        <v>7681.6163199999992</v>
      </c>
      <c r="H1182" s="3">
        <f t="shared" si="41"/>
        <v>0.37000000000034561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18413.21</v>
      </c>
      <c r="E1183" s="2">
        <v>0</v>
      </c>
      <c r="F1183" s="2">
        <v>0</v>
      </c>
      <c r="G1183" s="3">
        <f t="shared" si="38"/>
        <v>6370.970659999999</v>
      </c>
      <c r="H1183" s="3">
        <f t="shared" si="41"/>
        <v>0.20999999999912689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26.06</v>
      </c>
      <c r="D1184" s="2">
        <f>BILANCA!E180</f>
        <v>2619.16</v>
      </c>
      <c r="E1184" s="2">
        <v>0</v>
      </c>
      <c r="F1184" s="2">
        <v>0</v>
      </c>
      <c r="G1184" s="3">
        <f t="shared" si="38"/>
        <v>916.00211999999988</v>
      </c>
      <c r="H1184" s="3">
        <f t="shared" si="41"/>
        <v>0.2199999999998532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1499.04</v>
      </c>
      <c r="D1200" s="2">
        <f>BILANCA!E196</f>
        <v>535.36</v>
      </c>
      <c r="E1200" s="2">
        <v>0</v>
      </c>
      <c r="F1200" s="2">
        <v>0</v>
      </c>
      <c r="G1200" s="3">
        <f t="shared" si="38"/>
        <v>488.25439999999998</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9619.31</v>
      </c>
      <c r="D1255" s="2">
        <f>BILANCA!E251</f>
        <v>-14128.000000000002</v>
      </c>
      <c r="E1255" s="2">
        <v>0</v>
      </c>
      <c r="F1255" s="2">
        <v>0</v>
      </c>
      <c r="G1255" s="3">
        <f t="shared" si="38"/>
        <v>-4565.989050000002</v>
      </c>
      <c r="H1255" s="3">
        <f t="shared" si="41"/>
        <v>0.31000000000130967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3078.35</v>
      </c>
      <c r="D1256" s="2">
        <f>BILANCA!E252</f>
        <v>3078.35</v>
      </c>
      <c r="E1256" s="2">
        <v>0</v>
      </c>
      <c r="F1256" s="2">
        <v>0</v>
      </c>
      <c r="G1256" s="3">
        <f t="shared" si="38"/>
        <v>2271.8222999999998</v>
      </c>
      <c r="H1256" s="3">
        <f t="shared" si="41"/>
        <v>0.6999999999998181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3078.35</v>
      </c>
      <c r="D1257" s="2">
        <f>BILANCA!E253</f>
        <v>3078.35</v>
      </c>
      <c r="E1257" s="2">
        <v>0</v>
      </c>
      <c r="F1257" s="2">
        <v>0</v>
      </c>
      <c r="G1257" s="3">
        <f t="shared" si="38"/>
        <v>2281.05735</v>
      </c>
      <c r="H1257" s="3">
        <f t="shared" si="41"/>
        <v>0.6999999999998181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-1046.03</v>
      </c>
      <c r="D1259" s="2">
        <f>BILANCA!E255</f>
        <v>-22013.84</v>
      </c>
      <c r="E1259" s="2">
        <v>0</v>
      </c>
      <c r="F1259" s="2">
        <v>0</v>
      </c>
      <c r="G1259" s="3">
        <f t="shared" si="38"/>
        <v>-11223.353790000001</v>
      </c>
      <c r="H1259" s="3">
        <f t="shared" si="41"/>
        <v>0.1899999999998272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1046.03</v>
      </c>
      <c r="D1264" s="2">
        <f>BILANCA!E260</f>
        <v>22013.84</v>
      </c>
      <c r="E1264" s="2">
        <v>0</v>
      </c>
      <c r="F1264" s="2">
        <v>0</v>
      </c>
      <c r="G1264" s="3">
        <f t="shared" si="38"/>
        <v>11448.72234</v>
      </c>
      <c r="H1264" s="3">
        <f t="shared" si="41"/>
        <v>0.1899999999998272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1046.03</v>
      </c>
      <c r="D1265" s="2">
        <f>BILANCA!E261</f>
        <v>22013.84</v>
      </c>
      <c r="E1265" s="2">
        <v>0</v>
      </c>
      <c r="F1265" s="2">
        <v>0</v>
      </c>
      <c r="G1265" s="3">
        <f t="shared" si="38"/>
        <v>11493.796049999999</v>
      </c>
      <c r="H1265" s="3">
        <f t="shared" si="41"/>
        <v>0.1899999999998272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7586.99</v>
      </c>
      <c r="D1278" s="2">
        <f>BILANCA!E274</f>
        <v>4807.49</v>
      </c>
      <c r="E1278" s="2">
        <v>0</v>
      </c>
      <c r="F1278" s="2">
        <v>0</v>
      </c>
      <c r="G1278" s="3">
        <f t="shared" si="38"/>
        <v>4610.1279599999998</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7586.99</v>
      </c>
      <c r="D1292" s="2">
        <f>BILANCA!E288</f>
        <v>4807.49</v>
      </c>
      <c r="E1292" s="2">
        <v>0</v>
      </c>
      <c r="F1292" s="2">
        <v>0</v>
      </c>
      <c r="G1292" s="3">
        <f t="shared" si="48"/>
        <v>4850.955539999999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7588.42</v>
      </c>
      <c r="D1305" s="2">
        <f>BILANCA!E302</f>
        <v>4808.92</v>
      </c>
      <c r="E1305" s="2">
        <v>0</v>
      </c>
      <c r="F1305" s="2">
        <v>0</v>
      </c>
      <c r="G1305" s="3">
        <f t="shared" si="38"/>
        <v>5075.8467000000001</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3555.98</v>
      </c>
      <c r="D1311" s="2">
        <f>BILANCA!E308</f>
        <v>2280.65</v>
      </c>
      <c r="E1311" s="2">
        <v>0</v>
      </c>
      <c r="F1311" s="2">
        <v>0</v>
      </c>
      <c r="G1311" s="3">
        <f t="shared" si="52"/>
        <v>2443.3012799999997</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26.06</v>
      </c>
      <c r="D1339" s="2">
        <f>BILANCA!E336</f>
        <v>0</v>
      </c>
      <c r="E1339" s="2">
        <v>0</v>
      </c>
      <c r="F1339" s="2">
        <v>0</v>
      </c>
      <c r="G1339" s="3">
        <f t="shared" si="52"/>
        <v>8.5737400000000008</v>
      </c>
      <c r="H1339" s="3">
        <f t="shared" si="41"/>
        <v>5.9999999999998721E-2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1499.04</v>
      </c>
      <c r="D1340" s="2">
        <f>BILANCA!E337</f>
        <v>21567.73</v>
      </c>
      <c r="E1340" s="2">
        <v>0</v>
      </c>
      <c r="F1340" s="2">
        <v>0</v>
      </c>
      <c r="G1340" s="3">
        <f t="shared" si="52"/>
        <v>14729.385</v>
      </c>
      <c r="H1340" s="3">
        <f t="shared" si="41"/>
        <v>0.31000000000040018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1046.03</v>
      </c>
      <c r="D1387" s="2">
        <f>BILANCA!E384</f>
        <v>22013.84</v>
      </c>
      <c r="E1387" s="2">
        <v>0</v>
      </c>
      <c r="F1387" s="2">
        <v>0</v>
      </c>
      <c r="G1387" s="3">
        <f t="shared" si="59"/>
        <v>16992.788669999998</v>
      </c>
      <c r="H1387" s="3">
        <f t="shared" si="60"/>
        <v>0.1899999999998272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181412.52</v>
      </c>
      <c r="D1510" s="2">
        <f>'RAS-funkcijski'!E114</f>
        <v>253153.31</v>
      </c>
      <c r="E1510" s="2">
        <v>0</v>
      </c>
      <c r="F1510" s="2">
        <v>0</v>
      </c>
      <c r="G1510" s="3">
        <f t="shared" si="52"/>
        <v>75649.1054</v>
      </c>
      <c r="H1510" s="3">
        <f t="shared" si="63"/>
        <v>0.79000000000814907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181412.52</v>
      </c>
      <c r="D1511" s="2">
        <f>'RAS-funkcijski'!E115</f>
        <v>253153.31</v>
      </c>
      <c r="E1511" s="2">
        <v>0</v>
      </c>
      <c r="F1511" s="2">
        <v>0</v>
      </c>
      <c r="G1511" s="3">
        <f t="shared" si="52"/>
        <v>76336.824540000001</v>
      </c>
      <c r="H1511" s="3">
        <f t="shared" si="63"/>
        <v>0.79000000000814907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181412.52</v>
      </c>
      <c r="D1512" s="2">
        <f>'RAS-funkcijski'!E116</f>
        <v>253153.31</v>
      </c>
      <c r="E1512" s="2">
        <v>0</v>
      </c>
      <c r="F1512" s="2">
        <v>0</v>
      </c>
      <c r="G1512" s="3">
        <f t="shared" si="52"/>
        <v>77024.543680000002</v>
      </c>
      <c r="H1512" s="3">
        <f t="shared" si="63"/>
        <v>0.79000000000814907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181412.52</v>
      </c>
      <c r="D1537" s="14">
        <f>'RAS-funkcijski'!E141</f>
        <v>253153.31</v>
      </c>
      <c r="E1537" s="14">
        <v>0</v>
      </c>
      <c r="F1537" s="14">
        <v>0</v>
      </c>
      <c r="G1537" s="15">
        <f t="shared" si="52"/>
        <v>94217.52218</v>
      </c>
      <c r="H1537" s="15">
        <f t="shared" si="63"/>
        <v>0.79000000000814907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0.01</v>
      </c>
      <c r="D1571" s="2">
        <f>'P-VRIO'!E38</f>
        <v>0.01</v>
      </c>
      <c r="E1571" s="2">
        <v>0</v>
      </c>
      <c r="F1571" s="2">
        <v>0</v>
      </c>
      <c r="G1571" s="3">
        <f t="shared" si="52"/>
        <v>1.0200000000000001E-3</v>
      </c>
      <c r="H1571" s="3">
        <f t="shared" si="63"/>
        <v>0.02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0.01</v>
      </c>
      <c r="D1572" s="2">
        <f>'P-VRIO'!E39</f>
        <v>0.01</v>
      </c>
      <c r="E1572" s="2">
        <v>0</v>
      </c>
      <c r="F1572" s="2">
        <v>0</v>
      </c>
      <c r="G1572" s="3">
        <f t="shared" si="52"/>
        <v>1.0500000000000002E-3</v>
      </c>
      <c r="H1572" s="3">
        <f t="shared" si="63"/>
        <v>0.02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0.01</v>
      </c>
      <c r="D1573" s="2">
        <f>'P-VRIO'!E40</f>
        <v>0.01</v>
      </c>
      <c r="E1573" s="2">
        <v>0</v>
      </c>
      <c r="F1573" s="2">
        <v>0</v>
      </c>
      <c r="G1573" s="3">
        <f t="shared" si="52"/>
        <v>1.0799999999999998E-3</v>
      </c>
      <c r="H1573" s="3">
        <f t="shared" si="63"/>
        <v>0.02</v>
      </c>
      <c r="I1573" s="11">
        <f t="shared" ref="I1573:I1576" si="68">G1573*H1573</f>
        <v>2.1599999999999996E-5</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1525.1</v>
      </c>
      <c r="D1582" s="7"/>
      <c r="E1582" s="7">
        <v>0</v>
      </c>
      <c r="F1582" s="7">
        <v>0</v>
      </c>
      <c r="G1582" s="8">
        <f t="shared" ref="G1582:G1686" si="70">B1582/1000*C1582</f>
        <v>1.5250999999999999</v>
      </c>
      <c r="H1582" s="8">
        <f t="shared" ref="H1582:H1686" si="71">ABS(C1582-ROUND(C1582,0))</f>
        <v>9.9999999999909051E-2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252034.83000000002</v>
      </c>
      <c r="D1583" s="2">
        <v>0</v>
      </c>
      <c r="E1583" s="2">
        <v>0</v>
      </c>
      <c r="F1583" s="2">
        <v>0</v>
      </c>
      <c r="G1583" s="3">
        <f t="shared" si="70"/>
        <v>504.06966000000006</v>
      </c>
      <c r="H1583" s="3">
        <f t="shared" si="71"/>
        <v>0.16999999998370185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252034.83000000002</v>
      </c>
      <c r="D1585" s="2">
        <v>0</v>
      </c>
      <c r="E1585" s="2">
        <v>0</v>
      </c>
      <c r="F1585" s="2">
        <v>0</v>
      </c>
      <c r="G1585" s="3">
        <f t="shared" si="70"/>
        <v>1008.1393200000001</v>
      </c>
      <c r="H1585" s="3">
        <f t="shared" si="71"/>
        <v>0.16999999998370185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194110.48</v>
      </c>
      <c r="D1586" s="2">
        <v>0</v>
      </c>
      <c r="E1586" s="2">
        <v>0</v>
      </c>
      <c r="F1586" s="2">
        <v>0</v>
      </c>
      <c r="G1586" s="3">
        <f t="shared" si="70"/>
        <v>970.55240000000003</v>
      </c>
      <c r="H1586" s="3">
        <f t="shared" si="71"/>
        <v>0.48000000001047738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57924.35</v>
      </c>
      <c r="D1587" s="2">
        <v>0</v>
      </c>
      <c r="E1587" s="2">
        <v>0</v>
      </c>
      <c r="F1587" s="2">
        <v>0</v>
      </c>
      <c r="G1587" s="3">
        <f t="shared" si="70"/>
        <v>347.54610000000002</v>
      </c>
      <c r="H1587" s="3">
        <f t="shared" si="71"/>
        <v>0.34999999999854481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231992.19999999998</v>
      </c>
      <c r="D1602" s="2">
        <v>0</v>
      </c>
      <c r="E1602" s="2">
        <v>0</v>
      </c>
      <c r="F1602" s="2">
        <v>0</v>
      </c>
      <c r="G1602" s="3">
        <f t="shared" si="70"/>
        <v>4871.8361999999997</v>
      </c>
      <c r="H1602" s="3">
        <f t="shared" si="71"/>
        <v>0.1999999999825377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231992.19999999998</v>
      </c>
      <c r="D1604" s="2">
        <v>0</v>
      </c>
      <c r="E1604" s="2">
        <v>0</v>
      </c>
      <c r="F1604" s="2">
        <v>0</v>
      </c>
      <c r="G1604" s="3">
        <f t="shared" si="70"/>
        <v>5335.8205999999991</v>
      </c>
      <c r="H1604" s="3">
        <f t="shared" si="71"/>
        <v>0.1999999999825377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175697.27</v>
      </c>
      <c r="D1605" s="2">
        <v>0</v>
      </c>
      <c r="E1605" s="2">
        <v>0</v>
      </c>
      <c r="F1605" s="2">
        <v>0</v>
      </c>
      <c r="G1605" s="3">
        <f t="shared" si="70"/>
        <v>4216.7344800000001</v>
      </c>
      <c r="H1605" s="3">
        <f t="shared" si="71"/>
        <v>0.26999999998952262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55331.249999999993</v>
      </c>
      <c r="D1606" s="2">
        <v>0</v>
      </c>
      <c r="E1606" s="2">
        <v>0</v>
      </c>
      <c r="F1606" s="2">
        <v>0</v>
      </c>
      <c r="G1606" s="3">
        <f t="shared" si="70"/>
        <v>1383.28125</v>
      </c>
      <c r="H1606" s="3">
        <f t="shared" si="71"/>
        <v>0.24999999999272404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963.68</v>
      </c>
      <c r="D1612" s="2">
        <v>0</v>
      </c>
      <c r="E1612" s="2">
        <v>0</v>
      </c>
      <c r="F1612" s="2">
        <v>0</v>
      </c>
      <c r="G1612" s="3">
        <f t="shared" si="70"/>
        <v>29.874079999999999</v>
      </c>
      <c r="H1612" s="3">
        <f t="shared" si="71"/>
        <v>0.32000000000005002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21567.73000000004</v>
      </c>
      <c r="D1621" s="2">
        <v>0</v>
      </c>
      <c r="E1621" s="2">
        <v>0</v>
      </c>
      <c r="F1621" s="2">
        <v>0</v>
      </c>
      <c r="G1621" s="3">
        <f t="shared" si="70"/>
        <v>862.7092000000016</v>
      </c>
      <c r="H1621" s="3">
        <f t="shared" si="71"/>
        <v>0.26999999996041879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21567.73</v>
      </c>
      <c r="D1681" s="2">
        <v>0</v>
      </c>
      <c r="E1681" s="2">
        <v>0</v>
      </c>
      <c r="F1681" s="2">
        <v>0</v>
      </c>
      <c r="G1681" s="3">
        <f t="shared" si="70"/>
        <v>2156.7730000000001</v>
      </c>
      <c r="H1681" s="3">
        <f t="shared" si="71"/>
        <v>0.27000000000043656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21567.73</v>
      </c>
      <c r="D1683" s="2">
        <v>0</v>
      </c>
      <c r="E1683" s="2">
        <v>0</v>
      </c>
      <c r="F1683" s="2">
        <v>0</v>
      </c>
      <c r="G1683" s="3">
        <f t="shared" si="70"/>
        <v>2199.9084599999996</v>
      </c>
      <c r="H1683" s="3">
        <f t="shared" si="71"/>
        <v>0.27000000000043656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7" t="s">
        <v>2020</v>
      </c>
      <c r="B1" s="407"/>
      <c r="C1" s="407"/>
    </row>
    <row r="2" spans="1:16" ht="33" customHeight="1" x14ac:dyDescent="0.25">
      <c r="A2" s="408" t="s">
        <v>2021</v>
      </c>
      <c r="B2" s="409"/>
      <c r="C2" s="399"/>
      <c r="D2" s="5"/>
      <c r="E2" s="5"/>
      <c r="F2" s="5"/>
      <c r="G2" s="5"/>
      <c r="H2" s="5"/>
      <c r="I2" s="5"/>
      <c r="J2" s="5"/>
      <c r="K2" s="5"/>
      <c r="L2" s="5"/>
      <c r="M2" s="5"/>
      <c r="N2" s="5"/>
      <c r="O2" s="5"/>
      <c r="P2" s="5"/>
    </row>
    <row r="3" spans="1:16" ht="18.75" customHeight="1" x14ac:dyDescent="0.25">
      <c r="A3" s="222" t="s">
        <v>2022</v>
      </c>
      <c r="B3" s="410" t="s">
        <v>2023</v>
      </c>
      <c r="C3" s="399"/>
      <c r="D3" s="5"/>
      <c r="E3" s="5"/>
      <c r="F3" s="5"/>
      <c r="G3" s="5"/>
      <c r="H3" s="5"/>
      <c r="I3" s="5"/>
      <c r="J3" s="5"/>
      <c r="K3" s="5"/>
      <c r="L3" s="5"/>
      <c r="M3" s="5"/>
      <c r="N3" s="5"/>
      <c r="O3" s="5"/>
      <c r="P3" s="5"/>
    </row>
    <row r="4" spans="1:16" ht="37.5" hidden="1" customHeight="1" x14ac:dyDescent="0.25">
      <c r="A4" s="223" t="s">
        <v>2024</v>
      </c>
      <c r="B4" s="398" t="s">
        <v>2025</v>
      </c>
      <c r="C4" s="399"/>
      <c r="D4" s="5"/>
      <c r="E4" s="5"/>
      <c r="F4" s="5"/>
      <c r="G4" s="5"/>
      <c r="H4" s="5"/>
      <c r="I4" s="5"/>
      <c r="J4" s="5"/>
      <c r="K4" s="5"/>
      <c r="L4" s="5"/>
      <c r="M4" s="5"/>
      <c r="N4" s="5"/>
      <c r="O4" s="5"/>
      <c r="P4" s="5"/>
    </row>
    <row r="5" spans="1:16" ht="48" hidden="1" customHeight="1" x14ac:dyDescent="0.25">
      <c r="A5" s="223" t="s">
        <v>2024</v>
      </c>
      <c r="B5" s="398" t="s">
        <v>2026</v>
      </c>
      <c r="C5" s="399"/>
      <c r="D5" s="5"/>
      <c r="E5" s="5"/>
      <c r="F5" s="5"/>
      <c r="G5" s="5"/>
      <c r="H5" s="5"/>
      <c r="I5" s="5"/>
      <c r="J5" s="5"/>
      <c r="K5" s="5"/>
      <c r="L5" s="5"/>
      <c r="M5" s="5"/>
      <c r="N5" s="5"/>
      <c r="O5" s="5"/>
      <c r="P5" s="5"/>
    </row>
    <row r="6" spans="1:16" ht="59.25" hidden="1" customHeight="1" x14ac:dyDescent="0.25">
      <c r="A6" s="223" t="s">
        <v>2024</v>
      </c>
      <c r="B6" s="398" t="s">
        <v>2027</v>
      </c>
      <c r="C6" s="399"/>
      <c r="D6" s="5"/>
      <c r="E6" s="5"/>
      <c r="F6" s="5"/>
      <c r="G6" s="5"/>
      <c r="H6" s="5"/>
      <c r="I6" s="5"/>
      <c r="J6" s="5"/>
      <c r="K6" s="5"/>
      <c r="L6" s="5"/>
      <c r="M6" s="5"/>
      <c r="N6" s="5"/>
      <c r="O6" s="5"/>
      <c r="P6" s="5"/>
    </row>
    <row r="7" spans="1:16" ht="48" hidden="1" customHeight="1" x14ac:dyDescent="0.25">
      <c r="A7" s="223" t="s">
        <v>2028</v>
      </c>
      <c r="B7" s="398" t="s">
        <v>2029</v>
      </c>
      <c r="C7" s="399"/>
      <c r="D7" s="5"/>
      <c r="E7" s="5"/>
      <c r="F7" s="5"/>
      <c r="G7" s="5"/>
      <c r="H7" s="5"/>
      <c r="I7" s="5"/>
      <c r="J7" s="5"/>
      <c r="K7" s="5"/>
      <c r="L7" s="5"/>
      <c r="M7" s="5"/>
      <c r="N7" s="5"/>
      <c r="O7" s="5"/>
      <c r="P7" s="5"/>
    </row>
    <row r="8" spans="1:16" ht="41.25" hidden="1" customHeight="1" x14ac:dyDescent="0.25">
      <c r="A8" s="223" t="s">
        <v>2030</v>
      </c>
      <c r="B8" s="398" t="s">
        <v>2031</v>
      </c>
      <c r="C8" s="399"/>
      <c r="D8" s="5"/>
      <c r="E8" s="5"/>
      <c r="F8" s="5"/>
      <c r="G8" s="5"/>
      <c r="H8" s="5"/>
      <c r="I8" s="5"/>
      <c r="J8" s="5"/>
      <c r="K8" s="5"/>
      <c r="L8" s="5"/>
      <c r="M8" s="5"/>
      <c r="N8" s="5"/>
      <c r="O8" s="5"/>
      <c r="P8" s="5"/>
    </row>
    <row r="9" spans="1:16" ht="59.25" hidden="1" customHeight="1" x14ac:dyDescent="0.25">
      <c r="A9" s="223" t="s">
        <v>2032</v>
      </c>
      <c r="B9" s="398" t="s">
        <v>2033</v>
      </c>
      <c r="C9" s="399"/>
      <c r="D9" s="5"/>
      <c r="E9" s="5"/>
      <c r="F9" s="5"/>
      <c r="G9" s="5"/>
      <c r="H9" s="5"/>
      <c r="I9" s="5"/>
      <c r="J9" s="5"/>
      <c r="K9" s="5"/>
      <c r="L9" s="5"/>
      <c r="M9" s="5"/>
      <c r="N9" s="5"/>
      <c r="O9" s="5"/>
      <c r="P9" s="5"/>
    </row>
    <row r="10" spans="1:16" ht="61.5" hidden="1" customHeight="1" x14ac:dyDescent="0.25">
      <c r="A10" s="223" t="s">
        <v>2032</v>
      </c>
      <c r="B10" s="398" t="s">
        <v>2034</v>
      </c>
      <c r="C10" s="399"/>
      <c r="D10" s="5"/>
      <c r="E10" s="5"/>
      <c r="F10" s="5"/>
      <c r="G10" s="5"/>
      <c r="H10" s="5"/>
      <c r="I10" s="5"/>
      <c r="J10" s="5"/>
      <c r="K10" s="5"/>
      <c r="L10" s="5"/>
      <c r="M10" s="5"/>
      <c r="N10" s="5"/>
      <c r="O10" s="5"/>
      <c r="P10" s="5"/>
    </row>
    <row r="11" spans="1:16" ht="43.5" hidden="1" customHeight="1" x14ac:dyDescent="0.25">
      <c r="A11" s="223" t="s">
        <v>2032</v>
      </c>
      <c r="B11" s="398" t="s">
        <v>2035</v>
      </c>
      <c r="C11" s="399"/>
      <c r="D11" s="5"/>
      <c r="E11" s="5"/>
      <c r="F11" s="5"/>
      <c r="G11" s="5"/>
      <c r="H11" s="5"/>
      <c r="I11" s="5"/>
      <c r="J11" s="5"/>
      <c r="K11" s="5"/>
      <c r="L11" s="5"/>
      <c r="M11" s="5"/>
      <c r="N11" s="5"/>
      <c r="O11" s="5"/>
      <c r="P11" s="5"/>
    </row>
    <row r="12" spans="1:16" ht="27.75" hidden="1" customHeight="1" x14ac:dyDescent="0.25">
      <c r="A12" s="223" t="s">
        <v>2036</v>
      </c>
      <c r="B12" s="398" t="s">
        <v>2037</v>
      </c>
      <c r="C12" s="399"/>
      <c r="D12" s="5"/>
      <c r="E12" s="5"/>
      <c r="F12" s="5"/>
      <c r="G12" s="5"/>
      <c r="H12" s="5"/>
      <c r="I12" s="5"/>
      <c r="J12" s="5"/>
      <c r="K12" s="5"/>
      <c r="L12" s="5"/>
      <c r="M12" s="5"/>
      <c r="N12" s="5"/>
      <c r="O12" s="5"/>
      <c r="P12" s="5"/>
    </row>
    <row r="13" spans="1:16" ht="27.75" hidden="1" customHeight="1" x14ac:dyDescent="0.25">
      <c r="A13" s="223" t="s">
        <v>2038</v>
      </c>
      <c r="B13" s="398" t="s">
        <v>2039</v>
      </c>
      <c r="C13" s="399"/>
      <c r="D13" s="5"/>
      <c r="E13" s="5"/>
      <c r="F13" s="5"/>
      <c r="G13" s="5"/>
      <c r="H13" s="5"/>
      <c r="I13" s="5"/>
      <c r="J13" s="5"/>
      <c r="K13" s="5"/>
      <c r="L13" s="5"/>
      <c r="M13" s="5"/>
      <c r="N13" s="5"/>
      <c r="O13" s="5"/>
      <c r="P13" s="5"/>
    </row>
    <row r="14" spans="1:16" ht="45.75" hidden="1" customHeight="1" x14ac:dyDescent="0.25">
      <c r="A14" s="223" t="s">
        <v>2040</v>
      </c>
      <c r="B14" s="398" t="s">
        <v>2041</v>
      </c>
      <c r="C14" s="399"/>
      <c r="D14" s="5"/>
      <c r="E14" s="5"/>
      <c r="F14" s="5"/>
      <c r="G14" s="5"/>
      <c r="H14" s="5"/>
      <c r="I14" s="5"/>
      <c r="J14" s="5"/>
      <c r="K14" s="5"/>
      <c r="L14" s="5"/>
      <c r="M14" s="5"/>
      <c r="N14" s="5"/>
      <c r="O14" s="5"/>
      <c r="P14" s="5"/>
    </row>
    <row r="15" spans="1:16" ht="45.75" hidden="1" customHeight="1" x14ac:dyDescent="0.25">
      <c r="A15" s="223" t="s">
        <v>2042</v>
      </c>
      <c r="B15" s="398" t="s">
        <v>2043</v>
      </c>
      <c r="C15" s="399"/>
      <c r="D15" s="5"/>
      <c r="E15" s="5"/>
      <c r="F15" s="5"/>
      <c r="G15" s="5"/>
      <c r="H15" s="5"/>
      <c r="I15" s="5"/>
      <c r="J15" s="5"/>
      <c r="K15" s="5"/>
      <c r="L15" s="5"/>
      <c r="M15" s="5"/>
      <c r="N15" s="5"/>
      <c r="O15" s="5"/>
      <c r="P15" s="5"/>
    </row>
    <row r="16" spans="1:16" ht="51" hidden="1" customHeight="1" x14ac:dyDescent="0.25">
      <c r="A16" s="223" t="s">
        <v>2044</v>
      </c>
      <c r="B16" s="398" t="s">
        <v>2045</v>
      </c>
      <c r="C16" s="399"/>
      <c r="D16" s="5"/>
      <c r="E16" s="5"/>
      <c r="F16" s="5"/>
      <c r="G16" s="5"/>
      <c r="H16" s="5"/>
      <c r="I16" s="5"/>
      <c r="J16" s="5"/>
      <c r="K16" s="5"/>
      <c r="L16" s="5"/>
      <c r="M16" s="5"/>
      <c r="N16" s="5"/>
      <c r="O16" s="5"/>
      <c r="P16" s="5"/>
    </row>
    <row r="17" spans="1:16" ht="27.75" hidden="1" customHeight="1" x14ac:dyDescent="0.25">
      <c r="A17" s="223" t="s">
        <v>2046</v>
      </c>
      <c r="B17" s="398" t="s">
        <v>2047</v>
      </c>
      <c r="C17" s="399"/>
      <c r="D17" s="5"/>
      <c r="E17" s="5"/>
      <c r="F17" s="5"/>
      <c r="G17" s="5"/>
      <c r="H17" s="5"/>
      <c r="I17" s="5"/>
      <c r="J17" s="5"/>
      <c r="K17" s="5"/>
      <c r="L17" s="5"/>
      <c r="M17" s="5"/>
      <c r="N17" s="5"/>
      <c r="O17" s="5"/>
      <c r="P17" s="5"/>
    </row>
    <row r="18" spans="1:16" ht="27.75" hidden="1" customHeight="1" x14ac:dyDescent="0.25">
      <c r="A18" s="223" t="s">
        <v>2048</v>
      </c>
      <c r="B18" s="398" t="s">
        <v>2049</v>
      </c>
      <c r="C18" s="399"/>
      <c r="D18" s="5"/>
      <c r="E18" s="5"/>
      <c r="F18" s="5"/>
      <c r="G18" s="5"/>
      <c r="H18" s="5"/>
      <c r="I18" s="5"/>
      <c r="J18" s="5"/>
      <c r="K18" s="5"/>
      <c r="L18" s="5"/>
      <c r="M18" s="5"/>
      <c r="N18" s="5"/>
      <c r="O18" s="5"/>
      <c r="P18" s="5"/>
    </row>
    <row r="19" spans="1:16" ht="45" hidden="1" customHeight="1" x14ac:dyDescent="0.25">
      <c r="A19" s="223" t="s">
        <v>2048</v>
      </c>
      <c r="B19" s="398" t="s">
        <v>2050</v>
      </c>
      <c r="C19" s="399"/>
      <c r="D19" s="5"/>
      <c r="E19" s="5"/>
      <c r="F19" s="5"/>
      <c r="G19" s="5"/>
      <c r="H19" s="5"/>
      <c r="I19" s="5"/>
      <c r="J19" s="5"/>
      <c r="K19" s="5"/>
      <c r="L19" s="5"/>
      <c r="M19" s="5"/>
      <c r="N19" s="5"/>
      <c r="O19" s="5"/>
      <c r="P19" s="5"/>
    </row>
    <row r="20" spans="1:16" ht="45" hidden="1" customHeight="1" x14ac:dyDescent="0.25">
      <c r="A20" s="223" t="s">
        <v>2051</v>
      </c>
      <c r="B20" s="398" t="s">
        <v>2052</v>
      </c>
      <c r="C20" s="399"/>
      <c r="D20" s="5"/>
      <c r="E20" s="5"/>
      <c r="F20" s="5"/>
      <c r="G20" s="5"/>
      <c r="H20" s="5"/>
      <c r="I20" s="5"/>
      <c r="J20" s="5"/>
      <c r="K20" s="5"/>
      <c r="L20" s="5"/>
      <c r="M20" s="5"/>
      <c r="N20" s="5"/>
      <c r="O20" s="5"/>
      <c r="P20" s="5"/>
    </row>
    <row r="21" spans="1:16" ht="30" hidden="1" customHeight="1" x14ac:dyDescent="0.25">
      <c r="A21" s="223" t="s">
        <v>2053</v>
      </c>
      <c r="B21" s="398" t="s">
        <v>2054</v>
      </c>
      <c r="C21" s="399"/>
      <c r="D21" s="5"/>
      <c r="E21" s="5"/>
      <c r="F21" s="5"/>
      <c r="G21" s="5"/>
      <c r="H21" s="5"/>
      <c r="I21" s="5"/>
      <c r="J21" s="5"/>
      <c r="K21" s="5"/>
      <c r="L21" s="5"/>
      <c r="M21" s="5"/>
      <c r="N21" s="5"/>
      <c r="O21" s="5"/>
      <c r="P21" s="5"/>
    </row>
    <row r="22" spans="1:16" ht="30" hidden="1" customHeight="1" x14ac:dyDescent="0.25">
      <c r="A22" s="223" t="s">
        <v>2055</v>
      </c>
      <c r="B22" s="398" t="s">
        <v>2056</v>
      </c>
      <c r="C22" s="399"/>
      <c r="D22" s="5"/>
      <c r="E22" s="5"/>
      <c r="F22" s="5"/>
      <c r="G22" s="5"/>
      <c r="H22" s="5"/>
      <c r="I22" s="5"/>
      <c r="J22" s="5"/>
      <c r="K22" s="5"/>
      <c r="L22" s="5"/>
      <c r="M22" s="5"/>
      <c r="N22" s="5"/>
      <c r="O22" s="5"/>
      <c r="P22" s="5"/>
    </row>
    <row r="23" spans="1:16" ht="30" hidden="1" customHeight="1" x14ac:dyDescent="0.25">
      <c r="A23" s="223" t="s">
        <v>2057</v>
      </c>
      <c r="B23" s="398" t="s">
        <v>2058</v>
      </c>
      <c r="C23" s="399"/>
      <c r="D23" s="5"/>
      <c r="E23" s="5"/>
      <c r="F23" s="5"/>
      <c r="G23" s="5"/>
      <c r="H23" s="5"/>
      <c r="I23" s="5"/>
      <c r="J23" s="5"/>
      <c r="K23" s="5"/>
      <c r="L23" s="5"/>
      <c r="M23" s="5"/>
      <c r="N23" s="5"/>
      <c r="O23" s="5"/>
      <c r="P23" s="5"/>
    </row>
    <row r="24" spans="1:16" ht="30" hidden="1" customHeight="1" x14ac:dyDescent="0.25">
      <c r="A24" s="223" t="s">
        <v>2059</v>
      </c>
      <c r="B24" s="398" t="s">
        <v>2060</v>
      </c>
      <c r="C24" s="399"/>
      <c r="D24" s="5"/>
      <c r="E24" s="5"/>
      <c r="F24" s="5"/>
      <c r="G24" s="5"/>
      <c r="H24" s="5"/>
      <c r="I24" s="5"/>
      <c r="J24" s="5"/>
      <c r="K24" s="5"/>
      <c r="L24" s="5"/>
      <c r="M24" s="5"/>
      <c r="N24" s="5"/>
      <c r="O24" s="5"/>
      <c r="P24" s="5"/>
    </row>
    <row r="25" spans="1:16" ht="30" hidden="1" customHeight="1" x14ac:dyDescent="0.25">
      <c r="A25" s="223" t="s">
        <v>2061</v>
      </c>
      <c r="B25" s="398" t="s">
        <v>2062</v>
      </c>
      <c r="C25" s="399"/>
      <c r="D25" s="5"/>
      <c r="E25" s="5"/>
      <c r="F25" s="5"/>
      <c r="G25" s="5"/>
      <c r="H25" s="5"/>
      <c r="I25" s="5"/>
      <c r="J25" s="5"/>
      <c r="K25" s="5"/>
      <c r="L25" s="5"/>
      <c r="M25" s="5"/>
      <c r="N25" s="5"/>
      <c r="O25" s="5"/>
      <c r="P25" s="5"/>
    </row>
    <row r="26" spans="1:16" ht="30" hidden="1" customHeight="1" x14ac:dyDescent="0.25">
      <c r="A26" s="223" t="s">
        <v>2063</v>
      </c>
      <c r="B26" s="398" t="s">
        <v>2064</v>
      </c>
      <c r="C26" s="399"/>
      <c r="D26" s="5"/>
      <c r="E26" s="5"/>
      <c r="F26" s="5"/>
      <c r="G26" s="5"/>
      <c r="H26" s="5"/>
      <c r="I26" s="5"/>
      <c r="J26" s="5"/>
      <c r="K26" s="5"/>
      <c r="L26" s="5"/>
      <c r="M26" s="5"/>
      <c r="N26" s="5"/>
      <c r="O26" s="5"/>
      <c r="P26" s="5"/>
    </row>
    <row r="27" spans="1:16" ht="70.5" hidden="1" customHeight="1" x14ac:dyDescent="0.25">
      <c r="A27" s="223" t="s">
        <v>2065</v>
      </c>
      <c r="B27" s="398" t="s">
        <v>2066</v>
      </c>
      <c r="C27" s="399"/>
      <c r="D27" s="5"/>
      <c r="E27" s="5"/>
      <c r="F27" s="5"/>
      <c r="G27" s="5"/>
      <c r="H27" s="5"/>
      <c r="I27" s="5"/>
      <c r="J27" s="5"/>
      <c r="K27" s="5"/>
      <c r="L27" s="5"/>
      <c r="M27" s="5"/>
      <c r="N27" s="5"/>
      <c r="O27" s="5"/>
      <c r="P27" s="5"/>
    </row>
    <row r="28" spans="1:16" ht="48" hidden="1" customHeight="1" x14ac:dyDescent="0.25">
      <c r="A28" s="223" t="s">
        <v>2067</v>
      </c>
      <c r="B28" s="398" t="s">
        <v>2068</v>
      </c>
      <c r="C28" s="399"/>
      <c r="D28" s="5"/>
      <c r="E28" s="5"/>
      <c r="F28" s="5"/>
      <c r="G28" s="5"/>
      <c r="H28" s="5"/>
      <c r="I28" s="5"/>
      <c r="J28" s="5"/>
      <c r="K28" s="5"/>
      <c r="L28" s="5"/>
      <c r="M28" s="5"/>
      <c r="N28" s="5"/>
      <c r="O28" s="5"/>
      <c r="P28" s="5"/>
    </row>
    <row r="29" spans="1:16" ht="100.5" hidden="1" customHeight="1" x14ac:dyDescent="0.25">
      <c r="A29" s="223" t="s">
        <v>2069</v>
      </c>
      <c r="B29" s="398" t="s">
        <v>2070</v>
      </c>
      <c r="C29" s="399"/>
      <c r="D29" s="5"/>
      <c r="E29" s="5"/>
      <c r="F29" s="5"/>
      <c r="G29" s="5"/>
      <c r="H29" s="5"/>
      <c r="I29" s="5"/>
      <c r="J29" s="5"/>
      <c r="K29" s="5"/>
      <c r="L29" s="5"/>
      <c r="M29" s="5"/>
      <c r="N29" s="5"/>
      <c r="O29" s="5"/>
      <c r="P29" s="5"/>
    </row>
    <row r="30" spans="1:16" ht="45" hidden="1" customHeight="1" x14ac:dyDescent="0.25">
      <c r="A30" s="223" t="s">
        <v>2071</v>
      </c>
      <c r="B30" s="398" t="s">
        <v>2072</v>
      </c>
      <c r="C30" s="399"/>
      <c r="D30" s="5"/>
      <c r="E30" s="5"/>
      <c r="F30" s="5"/>
      <c r="G30" s="5"/>
      <c r="H30" s="5"/>
      <c r="I30" s="5"/>
      <c r="J30" s="5"/>
      <c r="K30" s="5"/>
      <c r="L30" s="5"/>
      <c r="M30" s="5"/>
      <c r="N30" s="5"/>
      <c r="O30" s="5"/>
      <c r="P30" s="5"/>
    </row>
    <row r="31" spans="1:16" ht="45" hidden="1" customHeight="1" x14ac:dyDescent="0.25">
      <c r="A31" s="223" t="s">
        <v>2073</v>
      </c>
      <c r="B31" s="398" t="s">
        <v>2074</v>
      </c>
      <c r="C31" s="399"/>
      <c r="D31" s="5"/>
      <c r="E31" s="5"/>
      <c r="F31" s="5"/>
      <c r="G31" s="5"/>
      <c r="H31" s="5"/>
      <c r="I31" s="5"/>
      <c r="J31" s="5"/>
      <c r="K31" s="5"/>
      <c r="L31" s="5"/>
      <c r="M31" s="5"/>
      <c r="N31" s="5"/>
      <c r="O31" s="5"/>
      <c r="P31" s="5"/>
    </row>
    <row r="32" spans="1:16" ht="45" hidden="1" customHeight="1" x14ac:dyDescent="0.25">
      <c r="A32" s="223" t="s">
        <v>2075</v>
      </c>
      <c r="B32" s="398" t="s">
        <v>2076</v>
      </c>
      <c r="C32" s="399"/>
      <c r="D32" s="5"/>
      <c r="E32" s="5"/>
      <c r="F32" s="5"/>
      <c r="G32" s="5"/>
      <c r="H32" s="5"/>
      <c r="I32" s="5"/>
      <c r="J32" s="5"/>
      <c r="K32" s="5"/>
      <c r="L32" s="5"/>
      <c r="M32" s="5"/>
      <c r="N32" s="5"/>
      <c r="O32" s="5"/>
      <c r="P32" s="5"/>
    </row>
    <row r="33" spans="1:16" ht="72" hidden="1" customHeight="1" x14ac:dyDescent="0.25">
      <c r="A33" s="223" t="s">
        <v>2077</v>
      </c>
      <c r="B33" s="398" t="s">
        <v>2078</v>
      </c>
      <c r="C33" s="399"/>
      <c r="D33" s="5"/>
      <c r="E33" s="5"/>
      <c r="F33" s="5"/>
      <c r="G33" s="5"/>
      <c r="H33" s="5"/>
      <c r="I33" s="5"/>
      <c r="J33" s="5"/>
      <c r="K33" s="5"/>
      <c r="L33" s="5"/>
      <c r="M33" s="5"/>
      <c r="N33" s="5"/>
      <c r="O33" s="5"/>
      <c r="P33" s="5"/>
    </row>
    <row r="34" spans="1:16" ht="79.5" hidden="1" customHeight="1" x14ac:dyDescent="0.25">
      <c r="A34" s="223" t="s">
        <v>2079</v>
      </c>
      <c r="B34" s="398" t="s">
        <v>2080</v>
      </c>
      <c r="C34" s="399"/>
      <c r="D34" s="5"/>
      <c r="E34" s="5"/>
      <c r="F34" s="5"/>
      <c r="G34" s="5"/>
      <c r="H34" s="5"/>
      <c r="I34" s="5"/>
      <c r="J34" s="5"/>
      <c r="K34" s="5"/>
      <c r="L34" s="5"/>
      <c r="M34" s="5"/>
      <c r="N34" s="5"/>
      <c r="O34" s="5"/>
      <c r="P34" s="5"/>
    </row>
    <row r="35" spans="1:16" ht="70.5" hidden="1" customHeight="1" x14ac:dyDescent="0.25">
      <c r="A35" s="223" t="s">
        <v>2081</v>
      </c>
      <c r="B35" s="398" t="s">
        <v>2082</v>
      </c>
      <c r="C35" s="399"/>
      <c r="D35" s="5"/>
      <c r="E35" s="5"/>
      <c r="F35" s="5"/>
      <c r="G35" s="5"/>
      <c r="H35" s="5"/>
      <c r="I35" s="5"/>
      <c r="J35" s="5"/>
      <c r="K35" s="5"/>
      <c r="L35" s="5"/>
      <c r="M35" s="5"/>
      <c r="N35" s="5"/>
      <c r="O35" s="5"/>
      <c r="P35" s="5"/>
    </row>
    <row r="36" spans="1:16" ht="45.75" hidden="1" customHeight="1" x14ac:dyDescent="0.25">
      <c r="A36" s="223" t="s">
        <v>2083</v>
      </c>
      <c r="B36" s="398" t="s">
        <v>2084</v>
      </c>
      <c r="C36" s="399"/>
      <c r="D36" s="5"/>
      <c r="E36" s="5"/>
      <c r="F36" s="5"/>
      <c r="G36" s="5"/>
      <c r="H36" s="5"/>
      <c r="I36" s="5"/>
      <c r="J36" s="5"/>
      <c r="K36" s="5"/>
      <c r="L36" s="5"/>
      <c r="M36" s="5"/>
      <c r="N36" s="5"/>
      <c r="O36" s="5"/>
      <c r="P36" s="5"/>
    </row>
    <row r="37" spans="1:16" ht="54.75" hidden="1" customHeight="1" x14ac:dyDescent="0.25">
      <c r="A37" s="223" t="s">
        <v>2085</v>
      </c>
      <c r="B37" s="398" t="s">
        <v>2086</v>
      </c>
      <c r="C37" s="399"/>
      <c r="D37" s="5"/>
      <c r="E37" s="5"/>
      <c r="F37" s="5"/>
      <c r="G37" s="5"/>
      <c r="H37" s="5"/>
      <c r="I37" s="5"/>
      <c r="J37" s="5"/>
      <c r="K37" s="5"/>
      <c r="L37" s="5"/>
      <c r="M37" s="5"/>
      <c r="N37" s="5"/>
      <c r="O37" s="5"/>
      <c r="P37" s="5"/>
    </row>
    <row r="38" spans="1:16" ht="37.5" hidden="1" customHeight="1" x14ac:dyDescent="0.25">
      <c r="A38" s="223" t="s">
        <v>2087</v>
      </c>
      <c r="B38" s="398" t="s">
        <v>2088</v>
      </c>
      <c r="C38" s="399"/>
      <c r="D38" s="5"/>
      <c r="E38" s="5"/>
      <c r="F38" s="5"/>
      <c r="G38" s="5"/>
      <c r="H38" s="5"/>
      <c r="I38" s="5"/>
      <c r="J38" s="5"/>
      <c r="K38" s="5"/>
      <c r="L38" s="5"/>
      <c r="M38" s="5"/>
      <c r="N38" s="5"/>
      <c r="O38" s="5"/>
      <c r="P38" s="5"/>
    </row>
    <row r="39" spans="1:16" ht="61.5" hidden="1" customHeight="1" x14ac:dyDescent="0.25">
      <c r="A39" s="223" t="s">
        <v>2089</v>
      </c>
      <c r="B39" s="398" t="s">
        <v>2090</v>
      </c>
      <c r="C39" s="399"/>
      <c r="D39" s="5"/>
      <c r="E39" s="5"/>
      <c r="F39" s="5"/>
      <c r="G39" s="5"/>
      <c r="H39" s="5"/>
      <c r="I39" s="5"/>
      <c r="J39" s="5"/>
      <c r="K39" s="5"/>
      <c r="L39" s="5"/>
      <c r="M39" s="5"/>
      <c r="N39" s="5"/>
      <c r="O39" s="5"/>
      <c r="P39" s="5"/>
    </row>
    <row r="40" spans="1:16" ht="53.25" hidden="1" customHeight="1" x14ac:dyDescent="0.25">
      <c r="A40" s="223" t="s">
        <v>2091</v>
      </c>
      <c r="B40" s="398" t="s">
        <v>2092</v>
      </c>
      <c r="C40" s="399"/>
      <c r="D40" s="5"/>
      <c r="E40" s="5"/>
      <c r="F40" s="5"/>
      <c r="G40" s="5"/>
      <c r="H40" s="5"/>
      <c r="I40" s="5"/>
      <c r="J40" s="5"/>
      <c r="K40" s="5"/>
      <c r="L40" s="5"/>
      <c r="M40" s="5"/>
      <c r="N40" s="5"/>
      <c r="O40" s="5"/>
      <c r="P40" s="5"/>
    </row>
    <row r="41" spans="1:16" ht="73.5" hidden="1" customHeight="1" x14ac:dyDescent="0.25">
      <c r="A41" s="223" t="s">
        <v>2093</v>
      </c>
      <c r="B41" s="398" t="s">
        <v>2094</v>
      </c>
      <c r="C41" s="399"/>
      <c r="D41" s="5"/>
      <c r="E41" s="5"/>
      <c r="F41" s="5"/>
      <c r="G41" s="5"/>
      <c r="H41" s="5"/>
      <c r="I41" s="5"/>
      <c r="J41" s="5"/>
      <c r="K41" s="5"/>
      <c r="L41" s="5"/>
      <c r="M41" s="5"/>
      <c r="N41" s="5"/>
      <c r="O41" s="5"/>
      <c r="P41" s="5"/>
    </row>
    <row r="42" spans="1:16" ht="57.75" hidden="1" customHeight="1" x14ac:dyDescent="0.25">
      <c r="A42" s="223" t="s">
        <v>2095</v>
      </c>
      <c r="B42" s="398" t="s">
        <v>2096</v>
      </c>
      <c r="C42" s="399"/>
      <c r="D42" s="5"/>
      <c r="E42" s="5"/>
      <c r="F42" s="5"/>
      <c r="G42" s="5"/>
      <c r="H42" s="5"/>
      <c r="I42" s="5"/>
      <c r="J42" s="5"/>
      <c r="K42" s="5"/>
      <c r="L42" s="5"/>
      <c r="M42" s="5"/>
      <c r="N42" s="5"/>
      <c r="O42" s="5"/>
      <c r="P42" s="5"/>
    </row>
    <row r="43" spans="1:16" ht="84" hidden="1" customHeight="1" x14ac:dyDescent="0.25">
      <c r="A43" s="223" t="s">
        <v>2097</v>
      </c>
      <c r="B43" s="398" t="s">
        <v>2098</v>
      </c>
      <c r="C43" s="399"/>
      <c r="D43" s="5"/>
      <c r="E43" s="5"/>
      <c r="F43" s="5"/>
      <c r="G43" s="5"/>
      <c r="H43" s="5"/>
      <c r="I43" s="5"/>
      <c r="J43" s="5"/>
      <c r="K43" s="5"/>
      <c r="L43" s="5"/>
      <c r="M43" s="5"/>
      <c r="N43" s="5"/>
      <c r="O43" s="5"/>
      <c r="P43" s="5"/>
    </row>
    <row r="44" spans="1:16" ht="48" hidden="1" customHeight="1" x14ac:dyDescent="0.25">
      <c r="A44" s="223" t="s">
        <v>2099</v>
      </c>
      <c r="B44" s="398" t="s">
        <v>2100</v>
      </c>
      <c r="C44" s="399"/>
      <c r="D44" s="5"/>
      <c r="E44" s="5"/>
      <c r="F44" s="5"/>
      <c r="G44" s="5"/>
      <c r="H44" s="5"/>
      <c r="I44" s="5"/>
      <c r="J44" s="5"/>
      <c r="K44" s="5"/>
      <c r="L44" s="5"/>
      <c r="M44" s="5"/>
      <c r="N44" s="5"/>
      <c r="O44" s="5"/>
      <c r="P44" s="5"/>
    </row>
    <row r="45" spans="1:16" ht="57" hidden="1" customHeight="1" x14ac:dyDescent="0.25">
      <c r="A45" s="223" t="s">
        <v>2101</v>
      </c>
      <c r="B45" s="398" t="s">
        <v>2102</v>
      </c>
      <c r="C45" s="399"/>
      <c r="D45" s="5"/>
      <c r="E45" s="5"/>
      <c r="F45" s="5"/>
      <c r="G45" s="5"/>
      <c r="H45" s="5"/>
      <c r="I45" s="5"/>
      <c r="J45" s="5"/>
      <c r="K45" s="5"/>
      <c r="L45" s="5"/>
      <c r="M45" s="5"/>
      <c r="N45" s="5"/>
      <c r="O45" s="5"/>
      <c r="P45" s="5"/>
    </row>
    <row r="46" spans="1:16" ht="73.5" hidden="1" customHeight="1" x14ac:dyDescent="0.25">
      <c r="A46" s="223" t="s">
        <v>2103</v>
      </c>
      <c r="B46" s="403" t="s">
        <v>2104</v>
      </c>
      <c r="C46" s="399"/>
      <c r="D46" s="5"/>
      <c r="E46" s="5"/>
      <c r="F46" s="5"/>
      <c r="G46" s="5"/>
      <c r="H46" s="5"/>
      <c r="I46" s="5"/>
      <c r="J46" s="5"/>
      <c r="K46" s="5"/>
      <c r="L46" s="5"/>
      <c r="M46" s="5"/>
      <c r="N46" s="5"/>
      <c r="O46" s="5"/>
      <c r="P46" s="5"/>
    </row>
    <row r="47" spans="1:16" ht="66" hidden="1" customHeight="1" x14ac:dyDescent="0.25">
      <c r="A47" s="39" t="s">
        <v>2105</v>
      </c>
      <c r="B47" s="404" t="s">
        <v>2106</v>
      </c>
      <c r="C47" s="404"/>
      <c r="D47" s="5"/>
      <c r="E47" s="5"/>
      <c r="F47" s="5"/>
      <c r="G47" s="5"/>
      <c r="H47" s="5"/>
      <c r="I47" s="5"/>
      <c r="J47" s="5"/>
      <c r="K47" s="5"/>
      <c r="L47" s="5"/>
      <c r="M47" s="5"/>
      <c r="N47" s="5"/>
      <c r="O47" s="5"/>
      <c r="P47" s="5"/>
    </row>
    <row r="48" spans="1:16" ht="123.75" customHeight="1" x14ac:dyDescent="0.25">
      <c r="A48" s="202" t="s">
        <v>2107</v>
      </c>
      <c r="B48" s="402" t="s">
        <v>2108</v>
      </c>
      <c r="C48" s="401"/>
      <c r="D48" s="5"/>
      <c r="E48" s="5"/>
      <c r="F48" s="5"/>
      <c r="G48" s="5"/>
      <c r="H48" s="5"/>
      <c r="I48" s="5"/>
      <c r="J48" s="5"/>
      <c r="K48" s="5"/>
      <c r="L48" s="5"/>
      <c r="M48" s="5"/>
      <c r="N48" s="5"/>
      <c r="O48" s="5"/>
      <c r="P48" s="5"/>
    </row>
    <row r="49" spans="1:16" ht="34.5" customHeight="1" x14ac:dyDescent="0.25">
      <c r="A49" s="202" t="s">
        <v>2109</v>
      </c>
      <c r="B49" s="400" t="s">
        <v>2110</v>
      </c>
      <c r="C49" s="401"/>
      <c r="D49" s="5"/>
      <c r="E49" s="5"/>
      <c r="F49" s="5"/>
      <c r="G49" s="5"/>
      <c r="H49" s="5"/>
      <c r="I49" s="5"/>
      <c r="J49" s="5"/>
      <c r="K49" s="5"/>
      <c r="L49" s="5"/>
      <c r="M49" s="5"/>
      <c r="N49" s="5"/>
      <c r="O49" s="5"/>
      <c r="P49" s="5"/>
    </row>
    <row r="50" spans="1:16" ht="34.5" customHeight="1" x14ac:dyDescent="0.25">
      <c r="A50" s="202" t="s">
        <v>2111</v>
      </c>
      <c r="B50" s="400" t="s">
        <v>2112</v>
      </c>
      <c r="C50" s="401"/>
      <c r="D50" s="5"/>
      <c r="E50" s="5"/>
      <c r="F50" s="5"/>
      <c r="G50" s="5"/>
      <c r="H50" s="5"/>
      <c r="I50" s="5"/>
      <c r="J50" s="5"/>
      <c r="K50" s="5"/>
      <c r="L50" s="5"/>
      <c r="M50" s="5"/>
      <c r="N50" s="5"/>
      <c r="O50" s="5"/>
      <c r="P50" s="5"/>
    </row>
    <row r="51" spans="1:16" ht="31.5" customHeight="1" x14ac:dyDescent="0.25">
      <c r="A51" s="224" t="s">
        <v>2113</v>
      </c>
      <c r="B51" s="398" t="s">
        <v>2114</v>
      </c>
      <c r="C51" s="399"/>
      <c r="D51" s="5"/>
      <c r="E51" s="5"/>
      <c r="F51" s="5"/>
      <c r="G51" s="5"/>
      <c r="H51" s="5"/>
      <c r="I51" s="5"/>
      <c r="J51" s="5"/>
      <c r="K51" s="5"/>
      <c r="L51" s="5"/>
      <c r="M51" s="5"/>
      <c r="N51" s="5"/>
      <c r="O51" s="5"/>
      <c r="P51" s="5"/>
    </row>
    <row r="52" spans="1:16" ht="31.5" customHeight="1" x14ac:dyDescent="0.25">
      <c r="A52" s="224" t="s">
        <v>2115</v>
      </c>
      <c r="B52" s="398" t="s">
        <v>2116</v>
      </c>
      <c r="C52" s="399"/>
      <c r="D52" s="5"/>
      <c r="E52" s="5"/>
      <c r="F52" s="5"/>
      <c r="G52" s="5"/>
      <c r="H52" s="5"/>
      <c r="I52" s="5"/>
      <c r="J52" s="5"/>
      <c r="K52" s="5"/>
      <c r="L52" s="5"/>
      <c r="M52" s="5"/>
      <c r="N52" s="5"/>
      <c r="O52" s="5"/>
      <c r="P52" s="5"/>
    </row>
    <row r="53" spans="1:16" ht="31.5" customHeight="1" x14ac:dyDescent="0.25">
      <c r="A53" s="224" t="s">
        <v>2117</v>
      </c>
      <c r="B53" s="405" t="s">
        <v>2118</v>
      </c>
      <c r="C53" s="406"/>
      <c r="D53" s="5"/>
      <c r="E53" s="5"/>
      <c r="F53" s="5"/>
      <c r="G53" s="5"/>
      <c r="H53" s="5"/>
      <c r="I53" s="5"/>
      <c r="J53" s="5"/>
      <c r="K53" s="5"/>
      <c r="L53" s="5"/>
      <c r="M53" s="5"/>
      <c r="N53" s="5"/>
      <c r="O53" s="5"/>
      <c r="P53" s="5"/>
    </row>
    <row r="54" spans="1:16" ht="31.5" customHeight="1" x14ac:dyDescent="0.25">
      <c r="A54" s="224" t="s">
        <v>2119</v>
      </c>
      <c r="B54" s="405" t="s">
        <v>2120</v>
      </c>
      <c r="C54" s="406"/>
      <c r="D54" s="5"/>
      <c r="E54" s="5"/>
      <c r="F54" s="5"/>
      <c r="G54" s="5"/>
      <c r="H54" s="5"/>
      <c r="I54" s="5"/>
      <c r="J54" s="5"/>
      <c r="K54" s="5"/>
      <c r="L54" s="5"/>
      <c r="M54" s="5"/>
      <c r="N54" s="5"/>
      <c r="O54" s="5"/>
      <c r="P54" s="5"/>
    </row>
    <row r="55" spans="1:16" ht="54.6" customHeight="1" x14ac:dyDescent="0.25">
      <c r="A55" s="224" t="s">
        <v>2121</v>
      </c>
      <c r="B55" s="405" t="s">
        <v>2122</v>
      </c>
      <c r="C55" s="406"/>
      <c r="D55" s="5"/>
      <c r="E55" s="5"/>
      <c r="F55" s="5"/>
      <c r="G55" s="5"/>
      <c r="H55" s="5"/>
      <c r="I55" s="5"/>
      <c r="J55" s="5"/>
      <c r="K55" s="5"/>
      <c r="L55" s="5"/>
      <c r="M55" s="5"/>
      <c r="N55" s="5"/>
      <c r="O55" s="5"/>
      <c r="P55" s="5"/>
    </row>
    <row r="56" spans="1:16" ht="54.6" customHeight="1" x14ac:dyDescent="0.25">
      <c r="A56" s="224" t="s">
        <v>2123</v>
      </c>
      <c r="B56" s="405" t="s">
        <v>2124</v>
      </c>
      <c r="C56" s="406"/>
      <c r="D56" s="5"/>
      <c r="E56" s="5"/>
      <c r="F56" s="5"/>
      <c r="G56" s="5"/>
      <c r="H56" s="5"/>
      <c r="I56" s="5"/>
      <c r="J56" s="5"/>
      <c r="K56" s="5"/>
      <c r="L56" s="5"/>
      <c r="M56" s="5"/>
      <c r="N56" s="5"/>
      <c r="O56" s="5"/>
      <c r="P56" s="5"/>
    </row>
    <row r="57" spans="1:16" ht="54" customHeight="1" x14ac:dyDescent="0.25">
      <c r="A57" s="224" t="s">
        <v>2125</v>
      </c>
      <c r="B57" s="405" t="s">
        <v>2126</v>
      </c>
      <c r="C57" s="406"/>
      <c r="D57" s="5"/>
      <c r="E57" s="5"/>
      <c r="F57" s="5"/>
      <c r="G57" s="5"/>
      <c r="H57" s="5"/>
      <c r="I57" s="5"/>
      <c r="J57" s="5"/>
      <c r="K57" s="5"/>
      <c r="L57" s="5"/>
      <c r="M57" s="5"/>
      <c r="N57" s="5"/>
      <c r="O57" s="5"/>
      <c r="P57" s="5"/>
    </row>
    <row r="58" spans="1:16" ht="31.2" customHeight="1" x14ac:dyDescent="0.25">
      <c r="A58" s="270" t="s">
        <v>2127</v>
      </c>
      <c r="B58" s="396" t="s">
        <v>2128</v>
      </c>
      <c r="C58" s="397"/>
      <c r="D58" s="5"/>
      <c r="E58" s="5"/>
      <c r="F58" s="5"/>
      <c r="G58" s="5"/>
      <c r="H58" s="5"/>
      <c r="I58" s="5"/>
      <c r="J58" s="5"/>
      <c r="K58" s="5"/>
      <c r="L58" s="5"/>
      <c r="M58" s="5"/>
      <c r="N58" s="5"/>
      <c r="O58" s="5"/>
      <c r="P58" s="5"/>
    </row>
    <row r="59" spans="1:16" ht="46.5" customHeight="1" x14ac:dyDescent="0.25">
      <c r="A59" s="301" t="s">
        <v>2129</v>
      </c>
      <c r="B59" s="411" t="s">
        <v>2130</v>
      </c>
      <c r="C59" s="412"/>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30664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7"/>
      <c r="D7" s="314"/>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2"/>
      <c r="F12" s="356" t="s">
        <v>1984</v>
      </c>
      <c r="G12" s="357"/>
      <c r="H12" s="322"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1977</v>
      </c>
      <c r="B17" s="336" t="str">
        <f>'PR-RAS'!B6</f>
        <v>PRIHODI POSLOVANJA (šifre 61+62+63+64+65+66+67+68)</v>
      </c>
      <c r="C17" s="337"/>
      <c r="D17" s="337"/>
      <c r="E17" s="337"/>
      <c r="F17" s="338"/>
      <c r="G17" s="28" t="str">
        <f>'PR-RAS'!C6</f>
        <v>6</v>
      </c>
      <c r="H17" s="275">
        <f>'PR-RAS'!D6</f>
        <v>181762.11000000002</v>
      </c>
      <c r="I17" s="275">
        <f>'PR-RAS'!E6</f>
        <v>232185.5</v>
      </c>
      <c r="J17" s="5"/>
      <c r="K17" s="5"/>
      <c r="L17" s="5"/>
      <c r="M17" s="5"/>
      <c r="N17" s="5"/>
      <c r="O17" s="5"/>
      <c r="P17" s="5"/>
      <c r="Q17" s="5"/>
      <c r="R17" s="5"/>
      <c r="S17" s="5"/>
      <c r="T17" s="5"/>
      <c r="U17" s="5"/>
      <c r="V17" s="5"/>
      <c r="W17" s="5"/>
    </row>
    <row r="18" spans="1:23" ht="12.75" customHeight="1" x14ac:dyDescent="0.25">
      <c r="A18" s="354"/>
      <c r="B18" s="339" t="str">
        <f>'PR-RAS'!B152</f>
        <v xml:space="preserve">RASHODI POSLOVANJA (šifre 31+32+34+35+36+37+38) </v>
      </c>
      <c r="C18" s="340"/>
      <c r="D18" s="340"/>
      <c r="E18" s="340"/>
      <c r="F18" s="341"/>
      <c r="G18" s="29" t="str">
        <f>'PR-RAS'!C152</f>
        <v>3</v>
      </c>
      <c r="H18" s="275">
        <f>'PR-RAS'!D152</f>
        <v>181412.52</v>
      </c>
      <c r="I18" s="275">
        <f>'PR-RAS'!E152</f>
        <v>253153.31</v>
      </c>
      <c r="J18" s="5"/>
      <c r="K18" s="5"/>
      <c r="L18" s="5"/>
      <c r="M18" s="5"/>
      <c r="N18" s="5"/>
      <c r="O18" s="5"/>
      <c r="P18" s="5"/>
      <c r="Q18" s="5"/>
      <c r="R18" s="5"/>
      <c r="S18" s="5"/>
      <c r="T18" s="5"/>
      <c r="U18" s="5"/>
      <c r="V18" s="5"/>
      <c r="W18" s="5"/>
    </row>
    <row r="19" spans="1:23" ht="12.75" customHeight="1" x14ac:dyDescent="0.25">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5"/>
      <c r="B20" s="342" t="str">
        <f>'PR-RAS'!B650</f>
        <v>Manjak prihoda i primitaka za pokriće u sljedećem razdoblju (šifre Y005 + '9222-9221' - X005 - '9221-9222' )</v>
      </c>
      <c r="C20" s="343"/>
      <c r="D20" s="343"/>
      <c r="E20" s="343"/>
      <c r="F20" s="344"/>
      <c r="G20" s="30" t="str">
        <f>'PR-RAS'!C650</f>
        <v>Y006</v>
      </c>
      <c r="H20" s="275">
        <f>'PR-RAS'!D650</f>
        <v>1046.0299999999743</v>
      </c>
      <c r="I20" s="275">
        <f>'PR-RAS'!E650</f>
        <v>22013.839999999997</v>
      </c>
      <c r="J20" s="5"/>
      <c r="K20" s="5"/>
      <c r="L20" s="5"/>
      <c r="M20" s="5"/>
      <c r="N20" s="5"/>
      <c r="O20" s="5"/>
      <c r="P20" s="5"/>
      <c r="Q20" s="5"/>
      <c r="R20" s="5"/>
      <c r="S20" s="5"/>
      <c r="T20" s="5"/>
      <c r="U20" s="5"/>
      <c r="V20" s="5"/>
      <c r="W20" s="5"/>
    </row>
    <row r="21" spans="1:23" ht="29.25" customHeight="1" x14ac:dyDescent="0.25">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3" t="s">
        <v>1980</v>
      </c>
      <c r="B22" s="336" t="str">
        <f>BILANCA!B7</f>
        <v>Nefinancijska imovina (šifre 01+02+03+04+05+06)</v>
      </c>
      <c r="C22" s="337"/>
      <c r="D22" s="337"/>
      <c r="E22" s="337"/>
      <c r="F22" s="338"/>
      <c r="G22" s="126" t="str">
        <f>BILANCA!C7</f>
        <v>B002</v>
      </c>
      <c r="H22" s="275">
        <f>BILANCA!D7</f>
        <v>1.0000000000218279E-2</v>
      </c>
      <c r="I22" s="275">
        <f>BILANCA!E7</f>
        <v>1.0000000000218279E-2</v>
      </c>
      <c r="J22" s="5"/>
      <c r="K22" s="5"/>
      <c r="L22" s="5"/>
      <c r="M22" s="5"/>
      <c r="N22" s="5"/>
      <c r="O22" s="5"/>
      <c r="P22" s="5"/>
      <c r="Q22" s="5"/>
      <c r="R22" s="5"/>
      <c r="S22" s="5"/>
      <c r="T22" s="5"/>
      <c r="U22" s="5"/>
      <c r="V22" s="5"/>
      <c r="W22" s="5"/>
    </row>
    <row r="23" spans="1:23" ht="12.75" customHeight="1" x14ac:dyDescent="0.25">
      <c r="A23" s="354"/>
      <c r="B23" s="339" t="str">
        <f>BILANCA!B69</f>
        <v>Financijska imovina (šifre 11+12+13+14+15+16+17+19)</v>
      </c>
      <c r="C23" s="340"/>
      <c r="D23" s="340"/>
      <c r="E23" s="340"/>
      <c r="F23" s="341"/>
      <c r="G23" s="127" t="str">
        <f>BILANCA!C69</f>
        <v>1</v>
      </c>
      <c r="H23" s="275">
        <f>BILANCA!D69</f>
        <v>11144.4</v>
      </c>
      <c r="I23" s="275">
        <f>BILANCA!E69</f>
        <v>7439.72</v>
      </c>
      <c r="J23" s="5"/>
      <c r="K23" s="5"/>
      <c r="L23" s="5"/>
      <c r="M23" s="5"/>
      <c r="N23" s="5"/>
      <c r="O23" s="5"/>
      <c r="P23" s="5"/>
      <c r="Q23" s="5"/>
      <c r="R23" s="5"/>
      <c r="S23" s="5"/>
      <c r="T23" s="5"/>
      <c r="U23" s="5"/>
      <c r="V23" s="5"/>
      <c r="W23" s="5"/>
    </row>
    <row r="24" spans="1:23" ht="12.75" customHeight="1" x14ac:dyDescent="0.25">
      <c r="A24" s="354"/>
      <c r="B24" s="339" t="str">
        <f>BILANCA!B177</f>
        <v xml:space="preserve">Obveze (šifre 23+24+25+26+27+29) </v>
      </c>
      <c r="C24" s="340"/>
      <c r="D24" s="340"/>
      <c r="E24" s="340"/>
      <c r="F24" s="341"/>
      <c r="G24" s="127" t="str">
        <f>BILANCA!C177</f>
        <v>2</v>
      </c>
      <c r="H24" s="275">
        <f>BILANCA!D177</f>
        <v>1525.1</v>
      </c>
      <c r="I24" s="275">
        <f>BILANCA!E177</f>
        <v>21567.73</v>
      </c>
      <c r="J24" s="5"/>
      <c r="K24" s="5"/>
      <c r="L24" s="5"/>
      <c r="M24" s="5"/>
      <c r="N24" s="5"/>
      <c r="O24" s="5"/>
      <c r="P24" s="5"/>
      <c r="Q24" s="5"/>
      <c r="R24" s="5"/>
      <c r="S24" s="5"/>
      <c r="T24" s="5"/>
      <c r="U24" s="5"/>
      <c r="V24" s="5"/>
      <c r="W24" s="5"/>
    </row>
    <row r="25" spans="1:23" ht="12.75" customHeight="1" x14ac:dyDescent="0.25">
      <c r="A25" s="355"/>
      <c r="B25" s="342" t="str">
        <f>BILANCA!B251</f>
        <v>Vlastiti izvori (šifre 91 + 922 - 93 + 96 + 97)</v>
      </c>
      <c r="C25" s="343"/>
      <c r="D25" s="343"/>
      <c r="E25" s="343"/>
      <c r="F25" s="344"/>
      <c r="G25" s="128" t="str">
        <f>BILANCA!C251</f>
        <v>9</v>
      </c>
      <c r="H25" s="275">
        <f>BILANCA!D251</f>
        <v>9619.31</v>
      </c>
      <c r="I25" s="275">
        <f>BILANCA!E251</f>
        <v>-14128.000000000002</v>
      </c>
      <c r="J25" s="5"/>
      <c r="K25" s="5"/>
      <c r="L25" s="5"/>
      <c r="M25" s="5"/>
      <c r="N25" s="5"/>
      <c r="O25" s="5"/>
      <c r="P25" s="5"/>
      <c r="Q25" s="5"/>
      <c r="R25" s="5"/>
      <c r="S25" s="5"/>
      <c r="T25" s="5"/>
      <c r="U25" s="5"/>
      <c r="V25" s="5"/>
      <c r="W25" s="5"/>
    </row>
    <row r="26" spans="1:23" ht="48" x14ac:dyDescent="0.25">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1992</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4"/>
      <c r="B30" s="339" t="str">
        <f>'RAS-funkcijski'!B114</f>
        <v>Obrazovanje (šifre 091+092+093+094+095+096+097+098)</v>
      </c>
      <c r="C30" s="340"/>
      <c r="D30" s="340"/>
      <c r="E30" s="340"/>
      <c r="F30" s="341"/>
      <c r="G30" s="127" t="str">
        <f>'RAS-funkcijski'!C114</f>
        <v>09</v>
      </c>
      <c r="H30" s="275">
        <f>'RAS-funkcijski'!D114</f>
        <v>181412.52</v>
      </c>
      <c r="I30" s="275">
        <f>'RAS-funkcijski'!E114</f>
        <v>253153.31</v>
      </c>
      <c r="J30" s="5"/>
      <c r="K30" s="5"/>
      <c r="L30" s="5"/>
      <c r="M30" s="5"/>
      <c r="N30" s="5"/>
      <c r="O30" s="5"/>
      <c r="P30" s="5"/>
      <c r="Q30" s="5"/>
      <c r="R30" s="5"/>
      <c r="S30" s="5"/>
      <c r="T30" s="5"/>
      <c r="U30" s="5"/>
      <c r="V30" s="5"/>
      <c r="W30" s="5"/>
    </row>
    <row r="31" spans="1:23" ht="12.75" customHeight="1" x14ac:dyDescent="0.25">
      <c r="A31" s="355"/>
      <c r="B31" s="342" t="str">
        <f>'RAS-funkcijski'!B141</f>
        <v>Kontrolni zbroj (šifre 01+02+03+04+05+06+07+08+09+10)</v>
      </c>
      <c r="C31" s="343"/>
      <c r="D31" s="343"/>
      <c r="E31" s="343"/>
      <c r="F31" s="344"/>
      <c r="G31" s="128" t="str">
        <f>'RAS-funkcijski'!C141</f>
        <v>R1</v>
      </c>
      <c r="H31" s="275">
        <f>'RAS-funkcijski'!D141</f>
        <v>181412.52</v>
      </c>
      <c r="I31" s="275">
        <f>'RAS-funkcijski'!E141</f>
        <v>253153.31</v>
      </c>
      <c r="J31" s="5"/>
      <c r="K31" s="5"/>
      <c r="L31" s="5"/>
      <c r="M31" s="5"/>
      <c r="N31" s="5"/>
      <c r="O31" s="5"/>
      <c r="P31" s="5"/>
      <c r="Q31" s="5"/>
      <c r="R31" s="5"/>
      <c r="S31" s="5"/>
      <c r="T31" s="5"/>
      <c r="U31" s="5"/>
      <c r="V31" s="5"/>
      <c r="W31" s="5"/>
    </row>
    <row r="32" spans="1:23" ht="29.25" customHeight="1" x14ac:dyDescent="0.25">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3" t="s">
        <v>1982</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4"/>
      <c r="B35" s="351" t="str">
        <f>'P-VRIO'!B38</f>
        <v>Promjene u vrijednosti i obujmu obveza (šifre 91521+91522)</v>
      </c>
      <c r="C35" s="340"/>
      <c r="D35" s="340"/>
      <c r="E35" s="340"/>
      <c r="F35" s="341"/>
      <c r="G35" s="127" t="str">
        <f>'P-VRIO'!C38</f>
        <v>9152</v>
      </c>
      <c r="H35" s="275">
        <f>'P-VRIO'!D38</f>
        <v>0.01</v>
      </c>
      <c r="I35" s="275">
        <f>'P-VRIO'!E38</f>
        <v>0.01</v>
      </c>
      <c r="J35" s="5"/>
      <c r="K35" s="5"/>
      <c r="L35" s="5"/>
      <c r="M35" s="5"/>
      <c r="N35" s="5"/>
      <c r="O35" s="5"/>
      <c r="P35" s="5"/>
      <c r="Q35" s="5"/>
      <c r="R35" s="5"/>
      <c r="S35" s="5"/>
      <c r="T35" s="5"/>
      <c r="U35" s="5"/>
      <c r="V35" s="5"/>
      <c r="W35" s="5"/>
    </row>
    <row r="36" spans="1:23" ht="12.75" customHeight="1" x14ac:dyDescent="0.25">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3" t="s">
        <v>1983</v>
      </c>
      <c r="B38" s="336" t="str">
        <f>OBVEZE!B5</f>
        <v>Stanje obveza 1. siječnja (=stanju obveza iz Izvještaja o obvezama na 31. prosinca prethodne godine)</v>
      </c>
      <c r="C38" s="337"/>
      <c r="D38" s="337"/>
      <c r="E38" s="337"/>
      <c r="F38" s="338"/>
      <c r="G38" s="126" t="str">
        <f>OBVEZE!C5</f>
        <v>V001</v>
      </c>
      <c r="H38" s="275">
        <f>OBVEZE!D5</f>
        <v>1525.1</v>
      </c>
      <c r="I38" s="275" t="s">
        <v>1995</v>
      </c>
      <c r="J38" s="5"/>
      <c r="K38" s="5"/>
      <c r="L38" s="5"/>
      <c r="M38" s="5"/>
      <c r="N38" s="5"/>
      <c r="O38" s="5"/>
      <c r="P38" s="5"/>
      <c r="Q38" s="5"/>
      <c r="R38" s="5"/>
      <c r="S38" s="5"/>
      <c r="T38" s="5"/>
      <c r="U38" s="5"/>
      <c r="V38" s="5"/>
      <c r="W38" s="5"/>
    </row>
    <row r="39" spans="1:23" ht="12.75" customHeight="1" x14ac:dyDescent="0.25">
      <c r="A39" s="354"/>
      <c r="B39" s="339" t="str">
        <f>OBVEZE!B44</f>
        <v>Stanje obveza na kraju izvještajnog razdoblja (šifre V001+V002-V004) i (šifre V007+V009)</v>
      </c>
      <c r="C39" s="340"/>
      <c r="D39" s="340"/>
      <c r="E39" s="340"/>
      <c r="F39" s="341"/>
      <c r="G39" s="127" t="str">
        <f>OBVEZE!C44</f>
        <v>V006</v>
      </c>
      <c r="H39" s="275" t="s">
        <v>1995</v>
      </c>
      <c r="I39" s="275">
        <f>OBVEZE!D44</f>
        <v>21567.73000000004</v>
      </c>
      <c r="J39" s="5"/>
      <c r="K39" s="5"/>
      <c r="L39" s="5"/>
      <c r="M39" s="5"/>
      <c r="N39" s="5"/>
      <c r="O39" s="5"/>
      <c r="P39" s="5"/>
      <c r="Q39" s="5"/>
      <c r="R39" s="5"/>
      <c r="S39" s="5"/>
      <c r="T39" s="5"/>
      <c r="U39" s="5"/>
      <c r="V39" s="5"/>
      <c r="W39" s="5"/>
    </row>
    <row r="40" spans="1:23" ht="12.75" customHeight="1" x14ac:dyDescent="0.25">
      <c r="A40" s="354"/>
      <c r="B40" s="339" t="str">
        <f>OBVEZE!B45</f>
        <v>Stanje dospjelih obveza na kraju izvještajnog razdoblja (šifre V008+D23+D24 + 'D dio 25,26' + D27)</v>
      </c>
      <c r="C40" s="340"/>
      <c r="D40" s="340"/>
      <c r="E40" s="340"/>
      <c r="F40" s="34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21567.73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5" priority="3" operator="equal">
      <formula>"DA"</formula>
    </cfRule>
  </conditionalFormatting>
  <conditionalFormatting sqref="I7:I12">
    <cfRule type="cellIs" dxfId="34" priority="2" operator="notEqual">
      <formula>"Nema"</formula>
    </cfRule>
  </conditionalFormatting>
  <conditionalFormatting sqref="I13">
    <cfRule type="cellIs" dxfId="33"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304" sqref="D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2" t="s">
        <v>6</v>
      </c>
      <c r="B2" s="373"/>
      <c r="C2" s="373"/>
      <c r="D2" s="373"/>
      <c r="E2" s="373"/>
      <c r="F2" s="373"/>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181762.11000000002</v>
      </c>
      <c r="E6" s="60">
        <f>E7+E43+E49+E82+E106+E125+E134+E140</f>
        <v>232185.5</v>
      </c>
      <c r="F6" s="45">
        <f t="shared" ref="F6:F132" si="0">IF(D6&lt;&gt;0,IF(E6/D6&gt;=100,"&gt;&gt;100",E6/D6*100),"-")</f>
        <v>127.74141981516389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31740.7</v>
      </c>
      <c r="E106" s="60">
        <f>E107+E112+E120+E124</f>
        <v>26112.68</v>
      </c>
      <c r="F106" s="45">
        <f t="shared" si="0"/>
        <v>82.268759038080447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31740.7</v>
      </c>
      <c r="E112" s="60">
        <f t="shared" si="20"/>
        <v>26112.68</v>
      </c>
      <c r="F112" s="45">
        <f t="shared" si="0"/>
        <v>82.268759038080447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31740.7</v>
      </c>
      <c r="E117" s="194">
        <v>26112.68</v>
      </c>
      <c r="F117" s="45">
        <f t="shared" si="0"/>
        <v>82.268759038080447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150021.41</v>
      </c>
      <c r="E134" s="60">
        <f t="shared" si="25"/>
        <v>206072.82</v>
      </c>
      <c r="F134" s="45">
        <f t="shared" ref="F134:F229" si="26">IF(D134&lt;&gt;0,IF(E134/D134&gt;=100,"&gt;&gt;100",E134/D134*100),"-")</f>
        <v>137.36227382478273</v>
      </c>
    </row>
    <row r="135" spans="1:6" ht="22.8" x14ac:dyDescent="0.25">
      <c r="A135" s="63">
        <v>671</v>
      </c>
      <c r="B135" s="182" t="s">
        <v>273</v>
      </c>
      <c r="C135" s="247" t="s">
        <v>274</v>
      </c>
      <c r="D135" s="60">
        <f t="shared" ref="D135:E135" si="27">SUM(D136:D138)</f>
        <v>150021.41</v>
      </c>
      <c r="E135" s="60">
        <f t="shared" si="27"/>
        <v>206072.82</v>
      </c>
      <c r="F135" s="45">
        <f t="shared" si="26"/>
        <v>137.36227382478273</v>
      </c>
    </row>
    <row r="136" spans="1:6" ht="12.75" customHeight="1" x14ac:dyDescent="0.25">
      <c r="A136" s="63">
        <v>6711</v>
      </c>
      <c r="B136" s="65" t="s">
        <v>275</v>
      </c>
      <c r="C136" s="247" t="s">
        <v>276</v>
      </c>
      <c r="D136" s="194">
        <v>150021.41</v>
      </c>
      <c r="E136" s="194">
        <v>206072.82</v>
      </c>
      <c r="F136" s="45">
        <f t="shared" si="26"/>
        <v>137.36227382478273</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181412.52</v>
      </c>
      <c r="E152" s="60">
        <f>E153+E164+E202+E221+E230+E262+E273</f>
        <v>253153.31</v>
      </c>
      <c r="F152" s="45">
        <f t="shared" si="26"/>
        <v>139.54566641817226</v>
      </c>
    </row>
    <row r="153" spans="1:6" ht="12.75" customHeight="1" x14ac:dyDescent="0.25">
      <c r="A153" s="63">
        <v>31</v>
      </c>
      <c r="B153" s="64" t="s">
        <v>308</v>
      </c>
      <c r="C153" s="247" t="s">
        <v>309</v>
      </c>
      <c r="D153" s="60">
        <f t="shared" ref="D153:E153" si="30">D154+D159+D160</f>
        <v>120816.48</v>
      </c>
      <c r="E153" s="60">
        <f t="shared" si="30"/>
        <v>194110.47999999998</v>
      </c>
      <c r="F153" s="45">
        <f t="shared" si="26"/>
        <v>160.66556483022845</v>
      </c>
    </row>
    <row r="154" spans="1:6" ht="12.75" customHeight="1" x14ac:dyDescent="0.25">
      <c r="A154" s="63">
        <v>311</v>
      </c>
      <c r="B154" s="64" t="s">
        <v>310</v>
      </c>
      <c r="C154" s="247" t="s">
        <v>311</v>
      </c>
      <c r="D154" s="60">
        <f t="shared" ref="D154:E154" si="31">SUM(D155:D158)</f>
        <v>102503.42</v>
      </c>
      <c r="E154" s="60">
        <f t="shared" si="31"/>
        <v>163862.99</v>
      </c>
      <c r="F154" s="45">
        <f t="shared" si="26"/>
        <v>159.86099780865848</v>
      </c>
    </row>
    <row r="155" spans="1:6" ht="12.75" customHeight="1" x14ac:dyDescent="0.25">
      <c r="A155" s="63">
        <v>3111</v>
      </c>
      <c r="B155" s="64" t="s">
        <v>312</v>
      </c>
      <c r="C155" s="247" t="s">
        <v>313</v>
      </c>
      <c r="D155" s="194">
        <v>102503.42</v>
      </c>
      <c r="E155" s="194">
        <v>163862.99</v>
      </c>
      <c r="F155" s="45">
        <f t="shared" si="26"/>
        <v>159.86099780865848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1400</v>
      </c>
      <c r="E159" s="194">
        <v>3210</v>
      </c>
      <c r="F159" s="45">
        <f t="shared" si="26"/>
        <v>229.28571428571428</v>
      </c>
    </row>
    <row r="160" spans="1:6" ht="12.75" customHeight="1" x14ac:dyDescent="0.25">
      <c r="A160" s="63">
        <v>313</v>
      </c>
      <c r="B160" s="65" t="s">
        <v>322</v>
      </c>
      <c r="C160" s="247" t="s">
        <v>323</v>
      </c>
      <c r="D160" s="60">
        <f t="shared" ref="D160:E160" si="32">SUM(D161:D163)</f>
        <v>16913.060000000001</v>
      </c>
      <c r="E160" s="60">
        <f t="shared" si="32"/>
        <v>27037.49</v>
      </c>
      <c r="F160" s="45">
        <f t="shared" si="26"/>
        <v>159.86160990382581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16913.060000000001</v>
      </c>
      <c r="E162" s="194">
        <v>27037.49</v>
      </c>
      <c r="F162" s="45">
        <f t="shared" si="26"/>
        <v>159.86160990382581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59621.249999999993</v>
      </c>
      <c r="E164" s="60">
        <f>E165+E170+E178+E188+E189+E194</f>
        <v>57634.79</v>
      </c>
      <c r="F164" s="45">
        <f t="shared" si="26"/>
        <v>96.668201354382887</v>
      </c>
    </row>
    <row r="165" spans="1:6" ht="12.75" customHeight="1" x14ac:dyDescent="0.25">
      <c r="A165" s="63">
        <v>321</v>
      </c>
      <c r="B165" s="64" t="s">
        <v>332</v>
      </c>
      <c r="C165" s="247" t="s">
        <v>333</v>
      </c>
      <c r="D165" s="60">
        <f t="shared" ref="D165:E165" si="33">SUM(D166:D169)</f>
        <v>6161.34</v>
      </c>
      <c r="E165" s="60">
        <f t="shared" si="33"/>
        <v>7443.88</v>
      </c>
      <c r="F165" s="45">
        <f t="shared" si="26"/>
        <v>120.81592640561955</v>
      </c>
    </row>
    <row r="166" spans="1:6" ht="12.75" customHeight="1" x14ac:dyDescent="0.25">
      <c r="A166" s="63">
        <v>3211</v>
      </c>
      <c r="B166" s="64" t="s">
        <v>334</v>
      </c>
      <c r="C166" s="247" t="s">
        <v>335</v>
      </c>
      <c r="D166" s="194">
        <v>676.34</v>
      </c>
      <c r="E166" s="194">
        <v>498.88</v>
      </c>
      <c r="F166" s="45">
        <f t="shared" si="26"/>
        <v>73.761717479374283</v>
      </c>
    </row>
    <row r="167" spans="1:6" ht="12.75" customHeight="1" x14ac:dyDescent="0.25">
      <c r="A167" s="63">
        <v>3212</v>
      </c>
      <c r="B167" s="64" t="s">
        <v>336</v>
      </c>
      <c r="C167" s="247" t="s">
        <v>337</v>
      </c>
      <c r="D167" s="194">
        <v>4060</v>
      </c>
      <c r="E167" s="194">
        <v>6545</v>
      </c>
      <c r="F167" s="45">
        <f t="shared" si="26"/>
        <v>161.20689655172413</v>
      </c>
    </row>
    <row r="168" spans="1:6" ht="12.75" customHeight="1" x14ac:dyDescent="0.25">
      <c r="A168" s="63">
        <v>3213</v>
      </c>
      <c r="B168" s="64" t="s">
        <v>338</v>
      </c>
      <c r="C168" s="247" t="s">
        <v>339</v>
      </c>
      <c r="D168" s="194">
        <v>1425</v>
      </c>
      <c r="E168" s="194">
        <v>400</v>
      </c>
      <c r="F168" s="45">
        <f t="shared" si="26"/>
        <v>28.07017543859649</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30111.399999999998</v>
      </c>
      <c r="E170" s="60">
        <f t="shared" si="34"/>
        <v>27027.289999999997</v>
      </c>
      <c r="F170" s="45">
        <f t="shared" si="26"/>
        <v>89.757666531612614</v>
      </c>
    </row>
    <row r="171" spans="1:6" ht="12.75" customHeight="1" x14ac:dyDescent="0.25">
      <c r="A171" s="63">
        <v>3221</v>
      </c>
      <c r="B171" s="64" t="s">
        <v>344</v>
      </c>
      <c r="C171" s="247" t="s">
        <v>345</v>
      </c>
      <c r="D171" s="194">
        <v>5956.96</v>
      </c>
      <c r="E171" s="194">
        <v>7853.9</v>
      </c>
      <c r="F171" s="45">
        <f t="shared" si="26"/>
        <v>131.84409497461792</v>
      </c>
    </row>
    <row r="172" spans="1:6" ht="12.75" customHeight="1" x14ac:dyDescent="0.25">
      <c r="A172" s="63">
        <v>3222</v>
      </c>
      <c r="B172" s="64" t="s">
        <v>346</v>
      </c>
      <c r="C172" s="247" t="s">
        <v>347</v>
      </c>
      <c r="D172" s="194">
        <v>18055.53</v>
      </c>
      <c r="E172" s="194">
        <v>16696.689999999999</v>
      </c>
      <c r="F172" s="45">
        <f t="shared" si="26"/>
        <v>92.474106271042729</v>
      </c>
    </row>
    <row r="173" spans="1:6" ht="12.75" customHeight="1" x14ac:dyDescent="0.25">
      <c r="A173" s="63">
        <v>3223</v>
      </c>
      <c r="B173" s="65" t="s">
        <v>348</v>
      </c>
      <c r="C173" s="247" t="s">
        <v>349</v>
      </c>
      <c r="D173" s="194">
        <v>0</v>
      </c>
      <c r="E173" s="194">
        <v>0</v>
      </c>
      <c r="F173" s="45" t="str">
        <f t="shared" si="26"/>
        <v>-</v>
      </c>
    </row>
    <row r="174" spans="1:6" ht="12.75" customHeight="1" x14ac:dyDescent="0.25">
      <c r="A174" s="63">
        <v>3224</v>
      </c>
      <c r="B174" s="65" t="s">
        <v>350</v>
      </c>
      <c r="C174" s="247" t="s">
        <v>351</v>
      </c>
      <c r="D174" s="194">
        <v>886.43</v>
      </c>
      <c r="E174" s="194">
        <v>1031.21</v>
      </c>
      <c r="F174" s="45">
        <f t="shared" si="26"/>
        <v>116.3329309702966</v>
      </c>
    </row>
    <row r="175" spans="1:6" ht="12.75" customHeight="1" x14ac:dyDescent="0.25">
      <c r="A175" s="63">
        <v>3225</v>
      </c>
      <c r="B175" s="65" t="s">
        <v>352</v>
      </c>
      <c r="C175" s="247" t="s">
        <v>353</v>
      </c>
      <c r="D175" s="194">
        <v>5212.4799999999996</v>
      </c>
      <c r="E175" s="194">
        <v>1445.49</v>
      </c>
      <c r="F175" s="45">
        <f t="shared" si="26"/>
        <v>27.731329424765182</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7163.88</v>
      </c>
      <c r="E178" s="60">
        <f t="shared" si="35"/>
        <v>12927.969999999998</v>
      </c>
      <c r="F178" s="45">
        <f t="shared" si="26"/>
        <v>180.460448807071</v>
      </c>
    </row>
    <row r="179" spans="1:6" ht="12.75" customHeight="1" x14ac:dyDescent="0.25">
      <c r="A179" s="63">
        <v>3231</v>
      </c>
      <c r="B179" s="65" t="s">
        <v>360</v>
      </c>
      <c r="C179" s="247" t="s">
        <v>361</v>
      </c>
      <c r="D179" s="194">
        <v>468.22</v>
      </c>
      <c r="E179" s="194">
        <v>580.79999999999995</v>
      </c>
      <c r="F179" s="45">
        <f t="shared" si="26"/>
        <v>124.04425270172139</v>
      </c>
    </row>
    <row r="180" spans="1:6" ht="12.75" customHeight="1" x14ac:dyDescent="0.25">
      <c r="A180" s="63">
        <v>3232</v>
      </c>
      <c r="B180" s="65" t="s">
        <v>362</v>
      </c>
      <c r="C180" s="247" t="s">
        <v>363</v>
      </c>
      <c r="D180" s="194">
        <v>5222.59</v>
      </c>
      <c r="E180" s="194">
        <v>9293.15</v>
      </c>
      <c r="F180" s="45">
        <f t="shared" si="26"/>
        <v>177.94140455214747</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796.32</v>
      </c>
      <c r="E182" s="326">
        <v>796.32</v>
      </c>
      <c r="F182" s="45">
        <f t="shared" si="26"/>
        <v>100</v>
      </c>
    </row>
    <row r="183" spans="1:6" ht="12.75" customHeight="1" x14ac:dyDescent="0.25">
      <c r="A183" s="63">
        <v>3235</v>
      </c>
      <c r="B183" s="64" t="s">
        <v>368</v>
      </c>
      <c r="C183" s="247" t="s">
        <v>369</v>
      </c>
      <c r="D183" s="194">
        <v>0</v>
      </c>
      <c r="E183" s="326">
        <v>0</v>
      </c>
      <c r="F183" s="45" t="str">
        <f t="shared" si="26"/>
        <v>-</v>
      </c>
    </row>
    <row r="184" spans="1:6" ht="12.75" customHeight="1" x14ac:dyDescent="0.25">
      <c r="A184" s="63">
        <v>3236</v>
      </c>
      <c r="B184" s="64" t="s">
        <v>370</v>
      </c>
      <c r="C184" s="247" t="s">
        <v>371</v>
      </c>
      <c r="D184" s="194">
        <v>676.75</v>
      </c>
      <c r="E184" s="194">
        <v>2257.6999999999998</v>
      </c>
      <c r="F184" s="45">
        <f t="shared" si="26"/>
        <v>333.60916143332099</v>
      </c>
    </row>
    <row r="185" spans="1:6" ht="12.75" customHeight="1" x14ac:dyDescent="0.25">
      <c r="A185" s="63">
        <v>3237</v>
      </c>
      <c r="B185" s="64" t="s">
        <v>372</v>
      </c>
      <c r="C185" s="247" t="s">
        <v>373</v>
      </c>
      <c r="D185" s="194">
        <v>0</v>
      </c>
      <c r="E185" s="194"/>
      <c r="F185" s="45" t="str">
        <f t="shared" si="26"/>
        <v>-</v>
      </c>
    </row>
    <row r="186" spans="1:6" ht="12.75" customHeight="1" x14ac:dyDescent="0.25">
      <c r="A186" s="63">
        <v>3238</v>
      </c>
      <c r="B186" s="64" t="s">
        <v>374</v>
      </c>
      <c r="C186" s="247" t="s">
        <v>375</v>
      </c>
      <c r="D186" s="194">
        <v>0</v>
      </c>
      <c r="E186" s="194"/>
      <c r="F186" s="45" t="str">
        <f t="shared" si="26"/>
        <v>-</v>
      </c>
    </row>
    <row r="187" spans="1:6" ht="12.75" customHeight="1" x14ac:dyDescent="0.25">
      <c r="A187" s="63">
        <v>3239</v>
      </c>
      <c r="B187" s="64" t="s">
        <v>376</v>
      </c>
      <c r="C187" s="247" t="s">
        <v>377</v>
      </c>
      <c r="D187" s="194">
        <v>0</v>
      </c>
      <c r="E187" s="194"/>
      <c r="F187" s="45" t="str">
        <f t="shared" si="26"/>
        <v>-</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16184.63</v>
      </c>
      <c r="E194" s="60">
        <f t="shared" si="36"/>
        <v>10235.65</v>
      </c>
      <c r="F194" s="45">
        <f t="shared" si="26"/>
        <v>63.243027489661486</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16184.63</v>
      </c>
      <c r="E201" s="194">
        <v>10235.65</v>
      </c>
      <c r="F201" s="45">
        <f t="shared" si="26"/>
        <v>63.243027489661486</v>
      </c>
    </row>
    <row r="202" spans="1:6" ht="12.75" customHeight="1" x14ac:dyDescent="0.25">
      <c r="A202" s="63">
        <v>34</v>
      </c>
      <c r="B202" s="183" t="s">
        <v>406</v>
      </c>
      <c r="C202" s="247" t="s">
        <v>407</v>
      </c>
      <c r="D202" s="60">
        <f t="shared" ref="D202:E202" si="37">D203+D208+D216</f>
        <v>974.79</v>
      </c>
      <c r="E202" s="60">
        <f t="shared" si="37"/>
        <v>1050.78</v>
      </c>
      <c r="F202" s="45">
        <f t="shared" si="26"/>
        <v>107.79552519004095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974.79</v>
      </c>
      <c r="E216" s="60">
        <f t="shared" si="40"/>
        <v>1050.78</v>
      </c>
      <c r="F216" s="45">
        <f t="shared" si="26"/>
        <v>107.79552519004095</v>
      </c>
    </row>
    <row r="217" spans="1:6" ht="12.75" customHeight="1" x14ac:dyDescent="0.25">
      <c r="A217" s="63">
        <v>3431</v>
      </c>
      <c r="B217" s="182" t="s">
        <v>436</v>
      </c>
      <c r="C217" s="247" t="s">
        <v>437</v>
      </c>
      <c r="D217" s="194">
        <v>974.79</v>
      </c>
      <c r="E217" s="194">
        <v>1050.78</v>
      </c>
      <c r="F217" s="45">
        <f t="shared" si="26"/>
        <v>107.79552519004095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357.26</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357.26</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326">
        <v>357.26</v>
      </c>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181412.52</v>
      </c>
      <c r="E299" s="60">
        <f>E152-E297+E298</f>
        <v>253153.31</v>
      </c>
      <c r="F299" s="45">
        <f t="shared" si="68"/>
        <v>139.54566641817226</v>
      </c>
    </row>
    <row r="300" spans="1:6" ht="12.75" customHeight="1" x14ac:dyDescent="0.25">
      <c r="A300" s="63" t="s">
        <v>582</v>
      </c>
      <c r="B300" s="64" t="s">
        <v>593</v>
      </c>
      <c r="C300" s="247" t="s">
        <v>594</v>
      </c>
      <c r="D300" s="60">
        <f>IF(D6&gt;=D299,D6-D299,0)</f>
        <v>349.59000000002561</v>
      </c>
      <c r="E300" s="60">
        <f>IF(E6&gt;=E299,E6-E299,0)</f>
        <v>0</v>
      </c>
      <c r="F300" s="45">
        <f t="shared" si="68"/>
        <v>0</v>
      </c>
    </row>
    <row r="301" spans="1:6" ht="12.75" customHeight="1" x14ac:dyDescent="0.25">
      <c r="A301" s="63" t="s">
        <v>582</v>
      </c>
      <c r="B301" s="64" t="s">
        <v>595</v>
      </c>
      <c r="C301" s="247" t="s">
        <v>596</v>
      </c>
      <c r="D301" s="60">
        <f>IF(D299&gt;=D6,D299-D6,0)</f>
        <v>0</v>
      </c>
      <c r="E301" s="60">
        <f>IF(E299&gt;=E6,E299-E6,0)</f>
        <v>20967.809999999998</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1395.62</v>
      </c>
      <c r="E303" s="194">
        <v>1046.03</v>
      </c>
      <c r="F303" s="45">
        <f t="shared" si="68"/>
        <v>74.950917871626956</v>
      </c>
    </row>
    <row r="304" spans="1:6" ht="12.75" customHeight="1" x14ac:dyDescent="0.25">
      <c r="A304" s="63">
        <v>96</v>
      </c>
      <c r="B304" s="220" t="s">
        <v>601</v>
      </c>
      <c r="C304" s="247" t="s">
        <v>602</v>
      </c>
      <c r="D304" s="326">
        <v>7586.99</v>
      </c>
      <c r="E304" s="326">
        <v>4807.49</v>
      </c>
      <c r="F304" s="45">
        <f t="shared" si="68"/>
        <v>63.364918103226707</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0</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181762.11000000002</v>
      </c>
      <c r="E422" s="60">
        <f>E6+E308</f>
        <v>232185.5</v>
      </c>
      <c r="F422" s="45">
        <f t="shared" si="72"/>
        <v>127.74141981516389</v>
      </c>
    </row>
    <row r="423" spans="1:6" ht="12.75" customHeight="1" x14ac:dyDescent="0.25">
      <c r="A423" s="63" t="s">
        <v>582</v>
      </c>
      <c r="B423" s="64" t="s">
        <v>805</v>
      </c>
      <c r="C423" s="247" t="s">
        <v>806</v>
      </c>
      <c r="D423" s="60">
        <f t="shared" ref="D423:E423" si="103">D299+D360</f>
        <v>181412.52</v>
      </c>
      <c r="E423" s="60">
        <f t="shared" si="103"/>
        <v>253153.31</v>
      </c>
      <c r="F423" s="45">
        <f t="shared" si="72"/>
        <v>139.54566641817226</v>
      </c>
    </row>
    <row r="424" spans="1:6" ht="12.75" customHeight="1" x14ac:dyDescent="0.25">
      <c r="A424" s="63" t="s">
        <v>582</v>
      </c>
      <c r="B424" s="64" t="s">
        <v>807</v>
      </c>
      <c r="C424" s="247" t="s">
        <v>808</v>
      </c>
      <c r="D424" s="60">
        <f t="shared" ref="D424:E424" si="104">IF(D422&gt;=D423,D422-D423,0)</f>
        <v>349.59000000002561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20967.809999999998</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1395.62</v>
      </c>
      <c r="E427" s="60">
        <f t="shared" si="107"/>
        <v>1046.03</v>
      </c>
      <c r="F427" s="45">
        <f t="shared" si="72"/>
        <v>74.950917871626956</v>
      </c>
    </row>
    <row r="428" spans="1:6" ht="22.8" x14ac:dyDescent="0.25">
      <c r="A428" s="249" t="s">
        <v>816</v>
      </c>
      <c r="B428" s="243" t="s">
        <v>817</v>
      </c>
      <c r="C428" s="250" t="s">
        <v>818</v>
      </c>
      <c r="D428" s="81">
        <f t="shared" ref="D428:E428" si="108">D304+D421</f>
        <v>7586.99</v>
      </c>
      <c r="E428" s="81">
        <f t="shared" si="108"/>
        <v>4807.49</v>
      </c>
      <c r="F428" s="61">
        <f t="shared" si="72"/>
        <v>63.364918103226707</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181762.11000000002</v>
      </c>
      <c r="E643" s="60">
        <f>E422+E430</f>
        <v>232185.5</v>
      </c>
      <c r="F643" s="45">
        <f t="shared" si="109"/>
        <v>127.74141981516389</v>
      </c>
    </row>
    <row r="644" spans="1:6" ht="12.75" customHeight="1" x14ac:dyDescent="0.25">
      <c r="A644" s="63" t="s">
        <v>582</v>
      </c>
      <c r="B644" s="64" t="s">
        <v>1238</v>
      </c>
      <c r="C644" s="247" t="s">
        <v>1239</v>
      </c>
      <c r="D644" s="60">
        <f>D423+D535</f>
        <v>181412.52</v>
      </c>
      <c r="E644" s="60">
        <f>E423+E535</f>
        <v>253153.31</v>
      </c>
      <c r="F644" s="45">
        <f t="shared" si="109"/>
        <v>139.54566641817226</v>
      </c>
    </row>
    <row r="645" spans="1:6" ht="12.75" customHeight="1" x14ac:dyDescent="0.25">
      <c r="A645" s="63" t="s">
        <v>582</v>
      </c>
      <c r="B645" s="64" t="s">
        <v>1240</v>
      </c>
      <c r="C645" s="247" t="s">
        <v>1241</v>
      </c>
      <c r="D645" s="60">
        <f t="shared" ref="D645:E645" si="163">IF(D643&gt;=D644,D643-D644,0)</f>
        <v>349.59000000002561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20967.809999999998</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1395.62</v>
      </c>
      <c r="E648" s="60">
        <f>IF(E427-E426+E642-E641&gt;=0,E427-E426+E642-E641,0)</f>
        <v>1046.03</v>
      </c>
      <c r="F648" s="45">
        <f t="shared" si="109"/>
        <v>74.950917871626956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1046.0299999999743</v>
      </c>
      <c r="E650" s="60">
        <f t="shared" si="166"/>
        <v>22013.839999999997</v>
      </c>
      <c r="F650" s="45">
        <f t="shared" si="109"/>
        <v>2104.5132548780184</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210158.97</v>
      </c>
      <c r="E654" s="194">
        <v>255059.6</v>
      </c>
      <c r="F654" s="45">
        <f t="shared" si="167"/>
        <v>121.36507901613716</v>
      </c>
    </row>
    <row r="655" spans="1:6" ht="12.75" customHeight="1" x14ac:dyDescent="0.25">
      <c r="A655" s="63" t="s">
        <v>1259</v>
      </c>
      <c r="B655" s="64" t="s">
        <v>1260</v>
      </c>
      <c r="C655" s="247" t="s">
        <v>1259</v>
      </c>
      <c r="D655" s="194">
        <v>210158.97</v>
      </c>
      <c r="E655" s="194">
        <v>255059.6</v>
      </c>
      <c r="F655" s="45">
        <f t="shared" si="167"/>
        <v>121.36507901613716</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7</v>
      </c>
      <c r="E658" s="253">
        <v>9</v>
      </c>
      <c r="F658" s="45">
        <f t="shared" si="167"/>
        <v>128.57142857142858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7</v>
      </c>
      <c r="E660" s="253">
        <v>8</v>
      </c>
      <c r="F660" s="45">
        <f t="shared" si="167"/>
        <v>114.28571428571428</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31740.7</v>
      </c>
      <c r="E724" s="192">
        <v>26112.68</v>
      </c>
      <c r="F724" s="71">
        <f t="shared" si="167"/>
        <v>82.268759038080447</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4060</v>
      </c>
      <c r="E734" s="192">
        <v>6545</v>
      </c>
      <c r="F734" s="71">
        <f t="shared" si="167"/>
        <v>161.20689655172413</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2" priority="13" operator="lessThan">
      <formula>-0.001</formula>
    </cfRule>
  </conditionalFormatting>
  <conditionalFormatting sqref="D9:E16">
    <cfRule type="cellIs" dxfId="31" priority="1" operator="lessThan">
      <formula>-0.001</formula>
    </cfRule>
  </conditionalFormatting>
  <conditionalFormatting sqref="D18:E1009">
    <cfRule type="cellIs" dxfId="30"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1" zoomScaleNormal="100" workbookViewId="0">
      <selection activeCell="E341" sqref="E34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11144.41</v>
      </c>
      <c r="E6" s="180">
        <f t="shared" si="0"/>
        <v>7439.7300000000005</v>
      </c>
      <c r="F6" s="181">
        <f t="shared" ref="F6:F298" si="1">IF(D6&gt;0,IF(E6/D6&gt;=100,"&gt;&gt;100",E6/D6*100),"-")</f>
        <v>66.757504434958875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1.0000000000218279E-2</v>
      </c>
      <c r="E7" s="79">
        <f t="shared" si="2"/>
        <v>1.0000000000218279E-2</v>
      </c>
      <c r="F7" s="71">
        <f t="shared" si="1"/>
        <v>100</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1176.04</v>
      </c>
      <c r="E10" s="192">
        <v>1176.04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1176.04</v>
      </c>
      <c r="E11" s="192">
        <v>1176.04</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1.0000000000218279E-2</v>
      </c>
      <c r="E12" s="79">
        <f t="shared" si="3"/>
        <v>1.0000000000218279E-2</v>
      </c>
      <c r="F12" s="71">
        <f t="shared" si="1"/>
        <v>100</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1.0000000000218279E-2</v>
      </c>
      <c r="E19" s="79">
        <f t="shared" si="5"/>
        <v>1.0000000000218279E-2</v>
      </c>
      <c r="F19" s="71">
        <f t="shared" si="1"/>
        <v>100</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0</v>
      </c>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10637.37</v>
      </c>
      <c r="E22" s="192">
        <v>10637.37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10637.36</v>
      </c>
      <c r="E28" s="192">
        <v>10637.36</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11144.4</v>
      </c>
      <c r="E69" s="79">
        <f>E70+E82+E88+E119+E135+E147+E165+E171</f>
        <v>7439.72</v>
      </c>
      <c r="F69" s="71">
        <f t="shared" si="1"/>
        <v>66.757474606080194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3555.98</v>
      </c>
      <c r="E82" s="79">
        <f>SUM(E83:E85)-E86+E87</f>
        <v>2630.8</v>
      </c>
      <c r="F82" s="71">
        <f t="shared" si="1"/>
        <v>73.982418348809617</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350.15</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3555.98</v>
      </c>
      <c r="E87" s="192">
        <f>2421.4-140.75</f>
        <v>2280.65</v>
      </c>
      <c r="F87" s="71">
        <f t="shared" si="1"/>
        <v>64.135625059758496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7588.42</v>
      </c>
      <c r="E147" s="79">
        <f t="shared" si="24"/>
        <v>4808.92</v>
      </c>
      <c r="F147" s="71">
        <f t="shared" si="1"/>
        <v>63.371821802166984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7588.42</v>
      </c>
      <c r="E161" s="192">
        <v>4808.92</v>
      </c>
      <c r="F161" s="71">
        <f t="shared" si="1"/>
        <v>63.371821802166984</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2432</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11144.41</v>
      </c>
      <c r="E176" s="79">
        <f>E177+E251</f>
        <v>7439.7299999999977</v>
      </c>
      <c r="F176" s="71">
        <f t="shared" si="1"/>
        <v>66.757504434958847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1525.1</v>
      </c>
      <c r="E177" s="79">
        <f>E178+E197+E203+E219+E247+E248</f>
        <v>21567.73</v>
      </c>
      <c r="F177" s="71">
        <f t="shared" si="1"/>
        <v>1414.1846436299259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1525.1</v>
      </c>
      <c r="E178" s="79">
        <f>SUM(E179:E181)+E185+E186+SUM(E194:E196)</f>
        <v>21567.73</v>
      </c>
      <c r="F178" s="71">
        <f t="shared" si="1"/>
        <v>1414.1846436299259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0</v>
      </c>
      <c r="E179" s="192">
        <v>18413.21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26.06</v>
      </c>
      <c r="E180" s="192">
        <v>2619.16</v>
      </c>
      <c r="F180" s="71" t="str">
        <f t="shared" si="1"/>
        <v>&gt;&gt;100</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1499.04</v>
      </c>
      <c r="E196" s="192">
        <v>535.36</v>
      </c>
      <c r="F196" s="71">
        <f t="shared" si="1"/>
        <v>35.71352332159249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9619.31</v>
      </c>
      <c r="E251" s="79">
        <f>+E252+E255-E264+E274+E291</f>
        <v>-14128.000000000002</v>
      </c>
      <c r="F251" s="71">
        <f t="shared" si="1"/>
        <v>-146.87124128445805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3078.35</v>
      </c>
      <c r="E252" s="79">
        <f>E253-E254</f>
        <v>3078.35</v>
      </c>
      <c r="F252" s="71">
        <f t="shared" si="1"/>
        <v>100</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3078.35</v>
      </c>
      <c r="E253" s="192">
        <v>3078.35</v>
      </c>
      <c r="F253" s="71">
        <f t="shared" si="1"/>
        <v>100</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-1046.03</v>
      </c>
      <c r="E255" s="79">
        <f>E256-E260</f>
        <v>-22013.84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1046.03</v>
      </c>
      <c r="E260" s="79">
        <f>SUM(E261:E263)</f>
        <v>22013.84</v>
      </c>
      <c r="F260" s="71">
        <f t="shared" si="1"/>
        <v>2104.5132548779675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1046.03</v>
      </c>
      <c r="E261" s="192">
        <v>22013.84</v>
      </c>
      <c r="F261" s="71">
        <f t="shared" si="1"/>
        <v>2104.5132548779675</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7586.99</v>
      </c>
      <c r="E274" s="79">
        <f>SUM(E275:E277)+SUM(E286:E290)</f>
        <v>4807.49</v>
      </c>
      <c r="F274" s="71">
        <f t="shared" si="1"/>
        <v>63.364918103226707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7586.99</v>
      </c>
      <c r="E288" s="192">
        <v>4807.49</v>
      </c>
      <c r="F288" s="71">
        <f t="shared" si="39"/>
        <v>63.364918103226707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7588.42</v>
      </c>
      <c r="E302" s="192">
        <v>4808.92</v>
      </c>
      <c r="F302" s="71">
        <f t="shared" si="43"/>
        <v>63.371821802166984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3555.98</v>
      </c>
      <c r="E308" s="327">
        <f>2421.4-140.75</f>
        <v>2280.65</v>
      </c>
      <c r="F308" s="71">
        <f t="shared" si="43"/>
        <v>64.135625059758496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327">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327">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327">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327">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327">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327">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327">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327">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327">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327">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327">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327">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327">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26.06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1499.04</v>
      </c>
      <c r="E337" s="328">
        <v>21567.73</v>
      </c>
      <c r="F337" s="71">
        <f t="shared" si="43"/>
        <v>1438.769479133312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327">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327">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327">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327">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327">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327">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327">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327">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327">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327">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327">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327">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327">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327">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327">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327">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327">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327">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327">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327">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327">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327">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327">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327">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327">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327">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327">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327">
        <v>1046.03</v>
      </c>
      <c r="E384" s="327">
        <v>22013.84</v>
      </c>
      <c r="F384" s="71">
        <f t="shared" si="44"/>
        <v>2104.5132548779675</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9" priority="16" operator="lessThan">
      <formula>0</formula>
    </cfRule>
  </conditionalFormatting>
  <conditionalFormatting sqref="D176:E250">
    <cfRule type="cellIs" dxfId="28" priority="12" operator="lessThan">
      <formula>0</formula>
    </cfRule>
  </conditionalFormatting>
  <conditionalFormatting sqref="D254:E254">
    <cfRule type="cellIs" dxfId="27" priority="17" operator="lessThan">
      <formula>0</formula>
    </cfRule>
  </conditionalFormatting>
  <conditionalFormatting sqref="D256:E298">
    <cfRule type="cellIs" dxfId="26" priority="9" operator="lessThan">
      <formula>0</formula>
    </cfRule>
  </conditionalFormatting>
  <conditionalFormatting sqref="D300:E307 D308 D385:E396 D309:E336 D338:E383 D337">
    <cfRule type="cellIs" dxfId="25" priority="7" operator="lessThan">
      <formula>0</formula>
    </cfRule>
  </conditionalFormatting>
  <conditionalFormatting sqref="D397:E397">
    <cfRule type="cellIs" dxfId="24" priority="8" operator="lessThan">
      <formula>-0.001</formula>
    </cfRule>
  </conditionalFormatting>
  <conditionalFormatting sqref="E308">
    <cfRule type="cellIs" dxfId="23" priority="6" operator="lessThan">
      <formula>0</formula>
    </cfRule>
  </conditionalFormatting>
  <conditionalFormatting sqref="E381">
    <cfRule type="cellIs" dxfId="22" priority="5" operator="lessThan">
      <formula>0</formula>
    </cfRule>
  </conditionalFormatting>
  <conditionalFormatting sqref="D381">
    <cfRule type="cellIs" dxfId="21" priority="4" operator="lessThan">
      <formula>0</formula>
    </cfRule>
  </conditionalFormatting>
  <conditionalFormatting sqref="E384">
    <cfRule type="cellIs" dxfId="20" priority="3" operator="lessThan">
      <formula>0</formula>
    </cfRule>
  </conditionalFormatting>
  <conditionalFormatting sqref="D384">
    <cfRule type="cellIs" dxfId="19" priority="2" operator="lessThan">
      <formula>0</formula>
    </cfRule>
  </conditionalFormatting>
  <conditionalFormatting sqref="E337">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81" t="s">
        <v>2833</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181412.52</v>
      </c>
      <c r="E114" s="60">
        <f t="shared" si="22"/>
        <v>253153.31</v>
      </c>
      <c r="F114" s="45">
        <f t="shared" si="1"/>
        <v>139.54566641817226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181412.52</v>
      </c>
      <c r="E115" s="60">
        <f t="shared" si="23"/>
        <v>253153.31</v>
      </c>
      <c r="F115" s="45">
        <f t="shared" si="1"/>
        <v>139.54566641817226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181412.52</v>
      </c>
      <c r="E116" s="194">
        <v>253153.31</v>
      </c>
      <c r="F116" s="45">
        <f t="shared" si="1"/>
        <v>139.54566641817226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181412.52</v>
      </c>
      <c r="E141" s="81">
        <f t="shared" si="28"/>
        <v>253153.31</v>
      </c>
      <c r="F141" s="61">
        <f t="shared" si="1"/>
        <v>139.54566641817226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1" sqref="E4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5" t="s">
        <v>3085</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0.01</v>
      </c>
      <c r="E38" s="83">
        <f>E39+E44</f>
        <v>0.01</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0.01</v>
      </c>
      <c r="E39" s="83">
        <f t="shared" si="5"/>
        <v>0.01</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0.01</v>
      </c>
      <c r="E40" s="195">
        <v>0.01</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8" t="s">
        <v>3155</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4" t="s">
        <v>9</v>
      </c>
      <c r="D3" s="305"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1525.1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252034.83000000002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252034.83000000002</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194110.48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f>109050.09-(51125.74)</f>
        <v>57924.35</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f>1499.04-1499.04</f>
        <v>0</v>
      </c>
      <c r="E16" s="31"/>
      <c r="F16" s="31"/>
      <c r="G16" s="31"/>
      <c r="H16" s="31"/>
      <c r="I16" s="31"/>
      <c r="J16" s="31"/>
      <c r="K16" s="31"/>
      <c r="L16" s="31"/>
      <c r="M16" s="31"/>
      <c r="N16" s="31"/>
      <c r="O16" s="31"/>
      <c r="P16" s="31"/>
      <c r="Q16" s="31"/>
      <c r="R16" s="31"/>
      <c r="S16" s="31"/>
      <c r="T16" s="31"/>
      <c r="U16" s="31"/>
    </row>
    <row r="17" spans="1:21" ht="12.75" customHeight="1" x14ac:dyDescent="0.25">
      <c r="A17" s="293"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3"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231992.19999999998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231992.19999999998</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175697.27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f>106430.93-51099.68</f>
        <v>55331.249999999993</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963.68</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3"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21567.73000000004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2"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2569</v>
      </c>
      <c r="B103" s="291" t="s">
        <v>3191</v>
      </c>
      <c r="C103" s="291"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21567.73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21567.73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89"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3155</v>
      </c>
      <c r="B1" s="386"/>
      <c r="C1" s="386"/>
      <c r="D1" s="386"/>
      <c r="E1" s="51" t="s">
        <v>3302</v>
      </c>
      <c r="F1" s="51"/>
      <c r="G1" s="51"/>
      <c r="H1" s="51"/>
      <c r="I1" s="51"/>
      <c r="J1" s="51"/>
      <c r="K1" s="51"/>
      <c r="L1" s="51"/>
      <c r="M1" s="51"/>
      <c r="N1" s="51"/>
      <c r="O1" s="51"/>
      <c r="P1" s="51"/>
    </row>
    <row r="2" spans="1:17" ht="37.5" customHeight="1" x14ac:dyDescent="0.25">
      <c r="A2" s="388" t="s">
        <v>3303</v>
      </c>
      <c r="B2" s="386"/>
      <c r="C2" s="386"/>
      <c r="D2" s="386"/>
      <c r="E2" s="50" t="s">
        <v>3303</v>
      </c>
      <c r="F2" s="50" t="s">
        <v>3304</v>
      </c>
      <c r="G2" s="50" t="s">
        <v>3305</v>
      </c>
      <c r="H2" s="50" t="s">
        <v>3305</v>
      </c>
      <c r="I2" s="50" t="s">
        <v>3306</v>
      </c>
      <c r="J2" s="50" t="s">
        <v>1977</v>
      </c>
      <c r="K2" s="50" t="s">
        <v>3307</v>
      </c>
      <c r="L2" s="50" t="s">
        <v>1982</v>
      </c>
      <c r="M2" s="50" t="s">
        <v>3308</v>
      </c>
      <c r="N2" s="50" t="s">
        <v>3309</v>
      </c>
      <c r="O2" s="50" t="s">
        <v>3310</v>
      </c>
      <c r="Q2" s="300"/>
    </row>
    <row r="3" spans="1:17" ht="29.25" customHeight="1" x14ac:dyDescent="0.25">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30664</v>
      </c>
      <c r="P3" s="51"/>
    </row>
    <row r="4" spans="1:17" ht="19.5" customHeight="1" x14ac:dyDescent="0.25">
      <c r="A4" s="392" t="s">
        <v>3314</v>
      </c>
      <c r="B4" s="393"/>
      <c r="C4" s="394"/>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3327</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3336</v>
      </c>
      <c r="B23" s="390"/>
      <c r="C23" s="391"/>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3655</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cp:lastModifiedBy>
  <cp:lastPrinted>2026-01-29T15:46:19Z</cp:lastPrinted>
  <dcterms:created xsi:type="dcterms:W3CDTF">2022-04-01T05:14:30Z</dcterms:created>
  <dcterms:modified xsi:type="dcterms:W3CDTF">2026-01-29T16:34:50Z</dcterms:modified>
</cp:coreProperties>
</file>